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'Лист1'!$A$1:$F$307</definedName>
  </definedNames>
  <calcPr fullCalcOnLoad="1"/>
</workbook>
</file>

<file path=xl/sharedStrings.xml><?xml version="1.0" encoding="utf-8"?>
<sst xmlns="http://schemas.openxmlformats.org/spreadsheetml/2006/main" count="288" uniqueCount="95">
  <si>
    <t>№ п/п</t>
  </si>
  <si>
    <t xml:space="preserve">      обл.бюджет</t>
  </si>
  <si>
    <t xml:space="preserve">      мест.бюджет</t>
  </si>
  <si>
    <t xml:space="preserve">       обл.бюджет </t>
  </si>
  <si>
    <t xml:space="preserve">      обл.бюджет </t>
  </si>
  <si>
    <t xml:space="preserve">       фед.бюджет</t>
  </si>
  <si>
    <t xml:space="preserve">       прочие</t>
  </si>
  <si>
    <t>Капитальный ремонт сетей электроснабжения поселка ГРЭС (ПИР и кап.ремонт)</t>
  </si>
  <si>
    <t>Газопровод низкого давления п.Станционный. Разводящий  газопровод частного сектора</t>
  </si>
  <si>
    <t>Разводящие сети газоснабжения квартала индивидуальной застройки ТСЖ «Юго-западный» (ПИР и строительство)</t>
  </si>
  <si>
    <t>Разработка рабочего проекта и реконструкция котельной  МОУ "СОШ №7" переводом на природный газ, в том числе подводящий газопровод</t>
  </si>
  <si>
    <t>Разработка рабочего проекта и реконструкция котельной МДОУ Детский сад №5 "Солнышко", в том числе подводящий газопровод</t>
  </si>
  <si>
    <t>Разработка рабочего проекта и реконструкция котельной МДОУ Детский сад № 24 "Белочка" с переводом на газ, в том числе подводящий газопровод</t>
  </si>
  <si>
    <t>Разработка рабочего проекта и реконструкция котельной в районе фабрики "Смычка" с переводом на газ, в том числе подводящий газопровод</t>
  </si>
  <si>
    <t>Разработка рабочего проекта и  реконструкция котельной пос.Золотая сопка в том числе подводящий газопровод</t>
  </si>
  <si>
    <t>Перевод многоэтажной застройки п.Мясокомбинат со сжиженного на природный газ и газоснабжение жилых домов (ПИР и строительство)</t>
  </si>
  <si>
    <t>Разработка рабочего проекта газификации пос.Золотая Сопка, пос.Южный (ПИР и строительство)</t>
  </si>
  <si>
    <t>Газопровод высокого давления к котельной п.Мясокомбинат (ПИР и строительство)</t>
  </si>
  <si>
    <t>Наименование объекта</t>
  </si>
  <si>
    <t>Объем финансирования на 2008-2010 годы</t>
  </si>
  <si>
    <t>Объем финансирования на 2008 год</t>
  </si>
  <si>
    <t>Объем финансирования на 2009 год</t>
  </si>
  <si>
    <t>Объем финансирования на 2010 год</t>
  </si>
  <si>
    <t>Мероприятия</t>
  </si>
  <si>
    <t>областной бюджет</t>
  </si>
  <si>
    <t>городской бюджет</t>
  </si>
  <si>
    <t>Итого по разделу:</t>
  </si>
  <si>
    <t xml:space="preserve">               </t>
  </si>
  <si>
    <t>Реконструкция очистных сооружений бытовых сточных вод. Узел обработки осадка</t>
  </si>
  <si>
    <t>Капитальный ремонт канализационного коллектора Д=500мм</t>
  </si>
  <si>
    <t>Газоснабжение многоэтажной застройки центральной части города, район Троицкого авиационно-технического колледжа</t>
  </si>
  <si>
    <t>Участок кольцевого распределительного газопровода высокого давления центральной части города,3-я очередь</t>
  </si>
  <si>
    <t>Газопровод низкого давления в пос.Станционный</t>
  </si>
  <si>
    <t xml:space="preserve">Разводящие сети газоснабжения квартала индивидуальной застройки ТСЖ «Юго-западный» </t>
  </si>
  <si>
    <t>Реконструкция котельной МДОУ "Детский сад №5" с переводом на газ и подводящий газопровод</t>
  </si>
  <si>
    <t xml:space="preserve">Газоснабжение жилых домов поселка Новая Нарезка </t>
  </si>
  <si>
    <t>Капитальный ремонт  теплотрассы ГРЭС – город</t>
  </si>
  <si>
    <t>Реконструкция лучевого водозабора ( ковшовый водозабор)</t>
  </si>
  <si>
    <t>по подпрограмме "Модернизация объектов коммунальной инфраструктуры"</t>
  </si>
  <si>
    <t>тыс. рублей</t>
  </si>
  <si>
    <t xml:space="preserve">городской бюджет </t>
  </si>
  <si>
    <t>1. Модернизация объектов  теплоснабжения</t>
  </si>
  <si>
    <t>Капитальный ремонт сетей теплоснабжения поселка Станционный</t>
  </si>
  <si>
    <t>2. Модернизация сетей водоснабжения и водоотведения</t>
  </si>
  <si>
    <t xml:space="preserve">Капитальный ремонт водопровода по улице Ловчикова Д=500мм </t>
  </si>
  <si>
    <t>Капитальный ремонт канализационного коллектора Д=400 мм в поселке Мясокомбинат</t>
  </si>
  <si>
    <t>Капитальный ремонт городских очистных сооружений ( усиление опорных конструкций отстойников № 2,3,4)</t>
  </si>
  <si>
    <t>остаток городского бюджета на 01.01.2008 года</t>
  </si>
  <si>
    <t>Строительство канализационной насосной станции и сетей канализации в районе малоэтажной застройки 5-го микрорайона</t>
  </si>
  <si>
    <t xml:space="preserve">Водопроводный дюкер Д=500 мм через реку Увелька </t>
  </si>
  <si>
    <t xml:space="preserve">Водопроводные сети поселка Амур </t>
  </si>
  <si>
    <t>остаток областного бюджета на 01.01.2008 года</t>
  </si>
  <si>
    <t>3. Модернизация котельных</t>
  </si>
  <si>
    <t>Капитальный ремонт котельной поселка Племстанция</t>
  </si>
  <si>
    <t>Капитальный ремонт котельной поселка Золотая Сопка</t>
  </si>
  <si>
    <t>Капитальный ремонт сетей электроснабжения поселка Новая Нарезка</t>
  </si>
  <si>
    <t xml:space="preserve">Итого по разделу: </t>
  </si>
  <si>
    <t>Газоснабжение жилой застройки поселка Станционный, 3-я очередь</t>
  </si>
  <si>
    <t xml:space="preserve">областной бюджет </t>
  </si>
  <si>
    <t xml:space="preserve">Разводящий газопровод частного сектора центральной части города Троицка на участке улиц Сибирская, Гагарина, Красноармейская, Красногвардейская </t>
  </si>
  <si>
    <t>Газопровод для перевода многоэтажной застройки поселка Мясокомбинат со сжиженного газа на природный и газоснабжение частных жилых домов</t>
  </si>
  <si>
    <t xml:space="preserve">Газификация поселка Золотая Сопка, поселка Южный </t>
  </si>
  <si>
    <t>внебюджетные источники</t>
  </si>
  <si>
    <t>Участок кольцевого распределительного газопровода высокого давления центральной части города Троицка,4-я очередь</t>
  </si>
  <si>
    <t xml:space="preserve">Газоснабжение жилых домов поселка Гончарка, 2-я очередь </t>
  </si>
  <si>
    <t xml:space="preserve">Перевод жилых домов со сжиженного газа на природный газ в поселка ГРЭС </t>
  </si>
  <si>
    <t>Перевод жилых домов со сжиженного на природный газ в районе улиц Гагарина,30 лет ВЛКСМ, Малышева, Пролетарская</t>
  </si>
  <si>
    <t>Перевод  жилых домов со сжиженного газа на природный  в районе, ограниченном улицами Фрунзе, Т.Меньшениной, Красноармейской, Пионерской</t>
  </si>
  <si>
    <t>остаток федерального бюджета на 01.01.2008 год</t>
  </si>
  <si>
    <t>Газоснабжение многоэтажной застройки центральной части города Троицка, район пассажирского автотраспортного предприятия;1,62км</t>
  </si>
  <si>
    <t>остаток федерального бюджета на 01.01.2008 года</t>
  </si>
  <si>
    <t>Газопровод высокого и низкого давления поселка Амур между улицами  Аппельбаума Р.Люксембург</t>
  </si>
  <si>
    <t>Газопровод низкого давления поселка Станционный. Разводящий  газопровод частного сектора</t>
  </si>
  <si>
    <t>Реконструкция котельной МОУ "Средняя общеобразовательная школа №7" переводом на газ и подводящий газопровод</t>
  </si>
  <si>
    <t xml:space="preserve">Газопровод высокого давления к котельной поселка Мясокомбинат </t>
  </si>
  <si>
    <t>Разводящий газопровод частного сектора поселка Южный</t>
  </si>
  <si>
    <t>Разводящий газопровод частного сектора поселка Золотая Сопка</t>
  </si>
  <si>
    <t xml:space="preserve"> Итого по разделу: </t>
  </si>
  <si>
    <t>федеральный бюджет</t>
  </si>
  <si>
    <t xml:space="preserve">Реконструкция очистных сооружений водозабора города Троицка </t>
  </si>
  <si>
    <t>Реконструкция очистных сооружений канализации города Троицка , в т.ч. главной канализационной насосной станции с напорным коллектором Д=600 мм</t>
  </si>
  <si>
    <t xml:space="preserve">Проект зон санитарной охраны II,III пояса очистных сооружений водозабора города Троицка </t>
  </si>
  <si>
    <t>Капитальный ремонт сетей электроснабжения 0,4кВ и ВЛ – 0,4 кВ в поселке ГРЭС</t>
  </si>
  <si>
    <t>Капитальный ремонт сетей электроснабжения 0,4кВ и ВЛ – 0,4 кВ в поселке Станционный</t>
  </si>
  <si>
    <t xml:space="preserve">Газоснабжение жилых домов,3-я очередь поселка Гончарка  </t>
  </si>
  <si>
    <t xml:space="preserve">Газопровод низкого давления частного сектора поселка Станционный                                            (33 военный городок) </t>
  </si>
  <si>
    <t xml:space="preserve">Разводящий газопровод частного сектора центральной части города Троицка на участке улиц Денисова, Красногвардейская, Гагарина </t>
  </si>
  <si>
    <t>Участок кольцевого распределительного газопровода высокого давления центральной части города Троицка, 3-я очередь(установка дополнительных опор)</t>
  </si>
  <si>
    <t>Капитальный ремонт канализационного коллектора по улице Красногвардейская         Д= 700 мм</t>
  </si>
  <si>
    <t>4. Модернизация сетей электроснабжения</t>
  </si>
  <si>
    <t xml:space="preserve">                     Приложение </t>
  </si>
  <si>
    <t xml:space="preserve">                     к решению Собрания              </t>
  </si>
  <si>
    <r>
      <t xml:space="preserve">                     от </t>
    </r>
    <r>
      <rPr>
        <u val="single"/>
        <sz val="20"/>
        <rFont val="Times New Roman"/>
        <family val="1"/>
      </rPr>
      <t>17.12.2008</t>
    </r>
    <r>
      <rPr>
        <sz val="20"/>
        <rFont val="Times New Roman"/>
        <family val="1"/>
      </rPr>
      <t xml:space="preserve"> г. № </t>
    </r>
    <r>
      <rPr>
        <u val="single"/>
        <sz val="20"/>
        <rFont val="Times New Roman"/>
        <family val="1"/>
      </rPr>
      <t>289</t>
    </r>
  </si>
  <si>
    <t xml:space="preserve">                     депутатов города Троицка</t>
  </si>
  <si>
    <t>5. Газификация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</si>
</sst>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_-* #,##0.000_р_._-;\-* #,##0.000_р_._-;_-* &quot;-&quot;???_р_._-;_-@_-"/>
    <numFmt numFmtId="170" formatCode="0.000"/>
    <numFmt numFmtId="171" formatCode="#,##0.000_ ;\-#,##0.000\ "/>
    <numFmt numFmtId="172" formatCode="_-* #,##0.00000_р_._-;\-* #,##0.00000_р_._-;_-* &quot;-&quot;?????_р_._-;_-@_-"/>
    <numFmt numFmtId="173" formatCode="_-* #,##0.0000_р_._-;\-* #,##0.0000_р_._-;_-* &quot;-&quot;????_р_._-;_-@_-"/>
    <numFmt numFmtId="174" formatCode="_-* #,##0.000&quot;р.&quot;_-;\-* #,##0.000&quot;р.&quot;_-;_-* &quot;-&quot;???&quot;р.&quot;_-;_-@_-"/>
    <numFmt numFmtId="175" formatCode="0.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_р_._-;\-* #,##0.0000_р_._-;_-* &quot;-&quot;?????_р_._-;_-@_-"/>
    <numFmt numFmtId="180" formatCode="_-* #,##0.000_р_._-;\-* #,##0.000_р_._-;_-* &quot;-&quot;?????_р_._-;_-@_-"/>
    <numFmt numFmtId="181" formatCode="_-* #,##0.00_р_._-;\-* #,##0.00_р_._-;_-* &quot;-&quot;?????_р_._-;_-@_-"/>
    <numFmt numFmtId="182" formatCode="_-* #,##0.000000_р_._-;\-* #,##0.000000_р_._-;_-* &quot;-&quot;?????_р_._-;_-@_-"/>
    <numFmt numFmtId="183" formatCode="_-* #,##0.0000000_р_._-;\-* #,##0.0000000_р_._-;_-* &quot;-&quot;?????_р_._-;_-@_-"/>
    <numFmt numFmtId="184" formatCode="_-* #,##0.0_р_._-;\-* #,##0.0_р_._-;_-* &quot;-&quot;?????_р_._-;_-@_-"/>
    <numFmt numFmtId="185" formatCode="0.00000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_р_."/>
  </numFmts>
  <fonts count="27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2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i/>
      <sz val="18"/>
      <name val="Arial Cyr"/>
      <family val="0"/>
    </font>
    <font>
      <b/>
      <i/>
      <sz val="18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sz val="12"/>
      <name val="Arial"/>
      <family val="2"/>
    </font>
    <font>
      <sz val="20"/>
      <name val="Arial"/>
      <family val="2"/>
    </font>
    <font>
      <i/>
      <sz val="20"/>
      <name val="Arial Cyr"/>
      <family val="0"/>
    </font>
    <font>
      <i/>
      <sz val="20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0"/>
    </font>
    <font>
      <b/>
      <sz val="10"/>
      <name val="Arial Cyr"/>
      <family val="0"/>
    </font>
    <font>
      <u val="single"/>
      <sz val="20"/>
      <name val="Times New Roman"/>
      <family val="1"/>
    </font>
    <font>
      <b/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172" fontId="8" fillId="2" borderId="0" xfId="20" applyNumberFormat="1" applyFont="1" applyFill="1" applyBorder="1" applyAlignment="1">
      <alignment horizontal="center" vertical="center" wrapText="1"/>
    </xf>
    <xf numFmtId="180" fontId="8" fillId="2" borderId="1" xfId="2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180" fontId="9" fillId="2" borderId="1" xfId="0" applyNumberFormat="1" applyFont="1" applyFill="1" applyBorder="1" applyAlignment="1">
      <alignment horizontal="right"/>
    </xf>
    <xf numFmtId="180" fontId="18" fillId="2" borderId="1" xfId="0" applyNumberFormat="1" applyFont="1" applyFill="1" applyBorder="1" applyAlignment="1">
      <alignment horizontal="right"/>
    </xf>
    <xf numFmtId="180" fontId="19" fillId="2" borderId="1" xfId="20" applyNumberFormat="1" applyFont="1" applyFill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 vertical="top" wrapText="1"/>
    </xf>
    <xf numFmtId="180" fontId="1" fillId="2" borderId="1" xfId="20" applyNumberFormat="1" applyFont="1" applyFill="1" applyBorder="1" applyAlignment="1">
      <alignment horizontal="right" vertical="center" wrapText="1"/>
    </xf>
    <xf numFmtId="180" fontId="20" fillId="2" borderId="1" xfId="2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2" fontId="3" fillId="0" borderId="1" xfId="0" applyNumberFormat="1" applyFont="1" applyBorder="1" applyAlignment="1">
      <alignment wrapText="1"/>
    </xf>
    <xf numFmtId="172" fontId="6" fillId="2" borderId="1" xfId="20" applyNumberFormat="1" applyFont="1" applyFill="1" applyBorder="1" applyAlignment="1">
      <alignment horizontal="center" vertical="center" wrapText="1"/>
    </xf>
    <xf numFmtId="43" fontId="3" fillId="2" borderId="1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3" fontId="6" fillId="2" borderId="1" xfId="2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vertical="top" wrapText="1"/>
    </xf>
    <xf numFmtId="180" fontId="6" fillId="2" borderId="1" xfId="2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left" vertical="top" wrapText="1"/>
    </xf>
    <xf numFmtId="180" fontId="3" fillId="2" borderId="1" xfId="2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180" fontId="3" fillId="2" borderId="1" xfId="2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180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181" fontId="6" fillId="2" borderId="1" xfId="20" applyNumberFormat="1" applyFont="1" applyFill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2" borderId="1" xfId="20" applyNumberFormat="1" applyFont="1" applyFill="1" applyBorder="1" applyAlignment="1">
      <alignment horizontal="right" vertical="center" wrapText="1"/>
    </xf>
    <xf numFmtId="181" fontId="19" fillId="2" borderId="1" xfId="20" applyNumberFormat="1" applyFont="1" applyFill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9" fontId="3" fillId="2" borderId="1" xfId="20" applyNumberFormat="1" applyFont="1" applyFill="1" applyBorder="1" applyAlignment="1">
      <alignment horizontal="right" vertical="center" wrapText="1"/>
    </xf>
    <xf numFmtId="179" fontId="3" fillId="2" borderId="1" xfId="2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top" wrapText="1"/>
    </xf>
    <xf numFmtId="179" fontId="19" fillId="2" borderId="1" xfId="20" applyNumberFormat="1" applyFont="1" applyFill="1" applyBorder="1" applyAlignment="1">
      <alignment horizontal="right" vertical="center" wrapText="1"/>
    </xf>
    <xf numFmtId="179" fontId="19" fillId="2" borderId="1" xfId="20" applyNumberFormat="1" applyFont="1" applyFill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/>
    </xf>
    <xf numFmtId="0" fontId="18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180" fontId="22" fillId="2" borderId="1" xfId="20" applyNumberFormat="1" applyFont="1" applyFill="1" applyBorder="1" applyAlignment="1">
      <alignment horizontal="right" vertical="center" wrapText="1"/>
    </xf>
    <xf numFmtId="179" fontId="22" fillId="2" borderId="1" xfId="2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left" vertical="top" wrapText="1"/>
    </xf>
    <xf numFmtId="179" fontId="6" fillId="2" borderId="1" xfId="20" applyNumberFormat="1" applyFont="1" applyFill="1" applyBorder="1" applyAlignment="1">
      <alignment horizontal="right" vertical="center" wrapText="1"/>
    </xf>
    <xf numFmtId="179" fontId="3" fillId="2" borderId="1" xfId="2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180" fontId="3" fillId="2" borderId="1" xfId="0" applyNumberFormat="1" applyFont="1" applyFill="1" applyBorder="1" applyAlignment="1">
      <alignment horizontal="right" wrapText="1"/>
    </xf>
    <xf numFmtId="180" fontId="3" fillId="2" borderId="1" xfId="20" applyNumberFormat="1" applyFont="1" applyFill="1" applyBorder="1" applyAlignment="1">
      <alignment horizontal="right" wrapText="1"/>
    </xf>
    <xf numFmtId="180" fontId="6" fillId="2" borderId="1" xfId="0" applyNumberFormat="1" applyFont="1" applyFill="1" applyBorder="1" applyAlignment="1">
      <alignment horizontal="right" vertical="center"/>
    </xf>
    <xf numFmtId="180" fontId="6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180" fontId="6" fillId="0" borderId="1" xfId="0" applyNumberFormat="1" applyFont="1" applyBorder="1" applyAlignment="1">
      <alignment horizontal="right"/>
    </xf>
    <xf numFmtId="180" fontId="12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80" fontId="3" fillId="2" borderId="1" xfId="20" applyNumberFormat="1" applyFont="1" applyFill="1" applyBorder="1" applyAlignment="1">
      <alignment horizontal="right" vertical="center"/>
    </xf>
    <xf numFmtId="180" fontId="19" fillId="2" borderId="1" xfId="2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right"/>
    </xf>
    <xf numFmtId="180" fontId="23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180" fontId="6" fillId="2" borderId="1" xfId="20" applyNumberFormat="1" applyFont="1" applyFill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2" borderId="1" xfId="20" applyNumberFormat="1" applyFont="1" applyFill="1" applyBorder="1" applyAlignment="1">
      <alignment horizontal="right" vertical="top" wrapText="1"/>
    </xf>
    <xf numFmtId="180" fontId="6" fillId="2" borderId="1" xfId="20" applyNumberFormat="1" applyFont="1" applyFill="1" applyBorder="1" applyAlignment="1">
      <alignment horizontal="right" vertical="top" wrapText="1"/>
    </xf>
    <xf numFmtId="180" fontId="6" fillId="2" borderId="1" xfId="0" applyNumberFormat="1" applyFont="1" applyFill="1" applyBorder="1" applyAlignment="1">
      <alignment horizontal="right" vertical="top" wrapText="1"/>
    </xf>
    <xf numFmtId="180" fontId="3" fillId="2" borderId="1" xfId="0" applyNumberFormat="1" applyFont="1" applyFill="1" applyBorder="1" applyAlignment="1">
      <alignment horizontal="right" vertical="top" wrapText="1"/>
    </xf>
    <xf numFmtId="192" fontId="3" fillId="0" borderId="1" xfId="0" applyNumberFormat="1" applyFont="1" applyBorder="1" applyAlignment="1">
      <alignment horizontal="right" vertical="top" wrapText="1"/>
    </xf>
    <xf numFmtId="180" fontId="4" fillId="0" borderId="1" xfId="0" applyNumberFormat="1" applyFont="1" applyBorder="1" applyAlignment="1">
      <alignment horizontal="right" vertical="top" wrapText="1"/>
    </xf>
    <xf numFmtId="180" fontId="6" fillId="2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180" fontId="19" fillId="2" borderId="1" xfId="0" applyNumberFormat="1" applyFont="1" applyFill="1" applyBorder="1" applyAlignment="1">
      <alignment horizontal="right" wrapText="1"/>
    </xf>
    <xf numFmtId="180" fontId="18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view="pageBreakPreview" zoomScale="50" zoomScaleNormal="50" zoomScaleSheetLayoutView="5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2" sqref="E202"/>
    </sheetView>
  </sheetViews>
  <sheetFormatPr defaultColWidth="9.00390625" defaultRowHeight="12.75"/>
  <cols>
    <col min="1" max="1" width="10.875" style="0" customWidth="1"/>
    <col min="2" max="2" width="134.00390625" style="0" customWidth="1"/>
    <col min="3" max="3" width="40.625" style="0" customWidth="1"/>
    <col min="4" max="4" width="40.875" style="2" customWidth="1"/>
    <col min="5" max="5" width="40.25390625" style="2" customWidth="1"/>
    <col min="6" max="6" width="40.625" style="2" customWidth="1"/>
  </cols>
  <sheetData>
    <row r="1" spans="2:9" ht="42" customHeight="1">
      <c r="B1" s="14"/>
      <c r="C1" s="14"/>
      <c r="D1" s="15"/>
      <c r="E1" s="109" t="s">
        <v>90</v>
      </c>
      <c r="F1" s="109"/>
      <c r="G1" s="18"/>
      <c r="H1" s="14"/>
      <c r="I1" s="14"/>
    </row>
    <row r="2" spans="2:9" ht="26.25">
      <c r="B2" s="14"/>
      <c r="C2" s="14"/>
      <c r="D2" s="15"/>
      <c r="E2" s="109" t="s">
        <v>91</v>
      </c>
      <c r="F2" s="109"/>
      <c r="G2" s="18"/>
      <c r="H2" s="14"/>
      <c r="I2" s="14"/>
    </row>
    <row r="3" spans="2:9" ht="26.25">
      <c r="B3" s="14"/>
      <c r="C3" s="14"/>
      <c r="D3" s="15"/>
      <c r="E3" s="98" t="s">
        <v>93</v>
      </c>
      <c r="F3" s="98"/>
      <c r="G3" s="18"/>
      <c r="H3" s="14"/>
      <c r="I3" s="14"/>
    </row>
    <row r="4" spans="2:9" ht="26.25">
      <c r="B4" s="14"/>
      <c r="C4" s="14"/>
      <c r="D4" s="15"/>
      <c r="E4" s="109" t="s">
        <v>92</v>
      </c>
      <c r="F4" s="109"/>
      <c r="G4" s="19"/>
      <c r="H4" s="14"/>
      <c r="I4" s="14"/>
    </row>
    <row r="5" spans="2:9" ht="33" customHeight="1">
      <c r="B5" s="14"/>
      <c r="C5" s="14"/>
      <c r="D5" s="15"/>
      <c r="E5" s="108"/>
      <c r="F5" s="108"/>
      <c r="G5" s="19"/>
      <c r="H5" s="14"/>
      <c r="I5" s="14"/>
    </row>
    <row r="6" spans="2:9" ht="37.5" customHeight="1">
      <c r="B6" s="14"/>
      <c r="C6" s="14"/>
      <c r="D6" s="15"/>
      <c r="E6" s="108"/>
      <c r="F6" s="108"/>
      <c r="G6" s="14"/>
      <c r="H6" s="14"/>
      <c r="I6" s="14"/>
    </row>
    <row r="7" spans="2:9" ht="27.75" customHeight="1" hidden="1">
      <c r="B7" s="14"/>
      <c r="C7" s="14"/>
      <c r="D7" s="15"/>
      <c r="E7" s="16"/>
      <c r="F7" s="15"/>
      <c r="G7" s="14"/>
      <c r="H7" s="14"/>
      <c r="I7" s="14"/>
    </row>
    <row r="8" spans="2:9" ht="27.75" customHeight="1" hidden="1">
      <c r="B8" s="14"/>
      <c r="C8" s="14"/>
      <c r="D8" s="15"/>
      <c r="E8" s="16"/>
      <c r="F8" s="15"/>
      <c r="G8" s="14"/>
      <c r="H8" s="14"/>
      <c r="I8" s="14"/>
    </row>
    <row r="9" spans="2:9" ht="27.75" customHeight="1" hidden="1">
      <c r="B9" s="14"/>
      <c r="C9" s="14"/>
      <c r="D9" s="15"/>
      <c r="E9" s="16"/>
      <c r="F9" s="15"/>
      <c r="G9" s="14"/>
      <c r="H9" s="14"/>
      <c r="I9" s="14"/>
    </row>
    <row r="10" spans="2:9" ht="31.5" customHeight="1" hidden="1">
      <c r="B10" s="14"/>
      <c r="C10" s="14"/>
      <c r="D10" s="15"/>
      <c r="E10" s="16"/>
      <c r="F10" s="15"/>
      <c r="G10" s="14"/>
      <c r="H10" s="14"/>
      <c r="I10" s="14"/>
    </row>
    <row r="11" spans="1:9" ht="44.25" customHeight="1">
      <c r="A11" s="5"/>
      <c r="B11" s="127" t="s">
        <v>23</v>
      </c>
      <c r="C11" s="127"/>
      <c r="D11" s="127"/>
      <c r="E11" s="127"/>
      <c r="F11" s="127"/>
      <c r="G11" s="14"/>
      <c r="H11" s="14"/>
      <c r="I11" s="14"/>
    </row>
    <row r="12" spans="1:6" ht="48.75" customHeight="1">
      <c r="A12" s="5"/>
      <c r="B12" s="127" t="s">
        <v>38</v>
      </c>
      <c r="C12" s="127"/>
      <c r="D12" s="127"/>
      <c r="E12" s="127"/>
      <c r="F12" s="127"/>
    </row>
    <row r="13" spans="1:6" ht="36.75" customHeight="1">
      <c r="A13" s="5"/>
      <c r="B13" s="5"/>
      <c r="C13" s="5"/>
      <c r="D13" s="4"/>
      <c r="E13" s="4"/>
      <c r="F13" s="4"/>
    </row>
    <row r="14" spans="1:6" ht="39" customHeight="1">
      <c r="A14" s="5"/>
      <c r="B14" s="5"/>
      <c r="C14" s="5"/>
      <c r="D14" s="4"/>
      <c r="E14" s="4"/>
      <c r="F14" s="36" t="s">
        <v>39</v>
      </c>
    </row>
    <row r="15" spans="1:6" s="1" customFormat="1" ht="10.5" customHeight="1">
      <c r="A15" s="115" t="s">
        <v>0</v>
      </c>
      <c r="B15" s="115" t="s">
        <v>18</v>
      </c>
      <c r="C15" s="115" t="s">
        <v>19</v>
      </c>
      <c r="D15" s="121" t="s">
        <v>20</v>
      </c>
      <c r="E15" s="121" t="s">
        <v>21</v>
      </c>
      <c r="F15" s="121" t="s">
        <v>22</v>
      </c>
    </row>
    <row r="16" spans="1:6" s="17" customFormat="1" ht="105" customHeight="1">
      <c r="A16" s="116"/>
      <c r="B16" s="116"/>
      <c r="C16" s="116"/>
      <c r="D16" s="123"/>
      <c r="E16" s="123"/>
      <c r="F16" s="123"/>
    </row>
    <row r="17" spans="1:6" ht="21.75" customHeight="1" hidden="1">
      <c r="A17" s="3"/>
      <c r="B17" s="37" t="s">
        <v>2</v>
      </c>
      <c r="C17" s="37"/>
      <c r="D17" s="38" t="e">
        <f>#REF!+#REF!</f>
        <v>#REF!</v>
      </c>
      <c r="E17" s="39"/>
      <c r="F17" s="39"/>
    </row>
    <row r="18" spans="1:6" ht="18" customHeight="1" hidden="1">
      <c r="A18" s="3"/>
      <c r="B18" s="37" t="s">
        <v>1</v>
      </c>
      <c r="C18" s="37"/>
      <c r="D18" s="38" t="e">
        <f>#REF!+#REF!</f>
        <v>#REF!</v>
      </c>
      <c r="E18" s="39"/>
      <c r="F18" s="39"/>
    </row>
    <row r="19" spans="1:6" ht="19.5" customHeight="1" hidden="1">
      <c r="A19" s="3"/>
      <c r="B19" s="40" t="s">
        <v>5</v>
      </c>
      <c r="C19" s="40"/>
      <c r="D19" s="38" t="e">
        <f>#REF!+#REF!</f>
        <v>#REF!</v>
      </c>
      <c r="E19" s="39"/>
      <c r="F19" s="39"/>
    </row>
    <row r="20" spans="1:6" ht="18.75" customHeight="1" hidden="1">
      <c r="A20" s="3"/>
      <c r="B20" s="40" t="s">
        <v>6</v>
      </c>
      <c r="C20" s="40"/>
      <c r="D20" s="38" t="e">
        <f>#REF!+#REF!</f>
        <v>#REF!</v>
      </c>
      <c r="E20" s="39"/>
      <c r="F20" s="39"/>
    </row>
    <row r="21" spans="1:6" ht="52.5" customHeight="1" hidden="1">
      <c r="A21" s="3"/>
      <c r="B21" s="41" t="s">
        <v>7</v>
      </c>
      <c r="C21" s="41"/>
      <c r="D21" s="38" t="e">
        <f>#REF!+#REF!</f>
        <v>#REF!</v>
      </c>
      <c r="E21" s="42"/>
      <c r="F21" s="39"/>
    </row>
    <row r="22" spans="1:6" ht="21" customHeight="1" hidden="1">
      <c r="A22" s="3"/>
      <c r="B22" s="37" t="s">
        <v>2</v>
      </c>
      <c r="C22" s="37"/>
      <c r="D22" s="38" t="e">
        <f>#REF!+#REF!</f>
        <v>#REF!</v>
      </c>
      <c r="E22" s="39"/>
      <c r="F22" s="39"/>
    </row>
    <row r="23" spans="1:6" ht="18" customHeight="1" hidden="1">
      <c r="A23" s="3"/>
      <c r="B23" s="37" t="s">
        <v>1</v>
      </c>
      <c r="C23" s="37"/>
      <c r="D23" s="38" t="e">
        <f>#REF!+#REF!</f>
        <v>#REF!</v>
      </c>
      <c r="E23" s="39"/>
      <c r="F23" s="39"/>
    </row>
    <row r="24" spans="1:6" ht="18" customHeight="1" hidden="1">
      <c r="A24" s="3"/>
      <c r="B24" s="40" t="s">
        <v>5</v>
      </c>
      <c r="C24" s="40"/>
      <c r="D24" s="38" t="e">
        <f>#REF!+#REF!</f>
        <v>#REF!</v>
      </c>
      <c r="E24" s="39"/>
      <c r="F24" s="39"/>
    </row>
    <row r="25" spans="1:6" ht="18" customHeight="1" hidden="1">
      <c r="A25" s="3"/>
      <c r="B25" s="40" t="s">
        <v>6</v>
      </c>
      <c r="C25" s="40"/>
      <c r="D25" s="38" t="e">
        <f>#REF!+#REF!</f>
        <v>#REF!</v>
      </c>
      <c r="E25" s="39"/>
      <c r="F25" s="39"/>
    </row>
    <row r="26" spans="1:6" s="7" customFormat="1" ht="45.75" customHeight="1" hidden="1">
      <c r="A26" s="13"/>
      <c r="B26" s="43" t="s">
        <v>41</v>
      </c>
      <c r="C26" s="38"/>
      <c r="D26" s="38"/>
      <c r="E26" s="38"/>
      <c r="F26" s="38"/>
    </row>
    <row r="27" spans="1:6" s="7" customFormat="1" ht="33.75" customHeight="1" hidden="1">
      <c r="A27" s="13"/>
      <c r="B27" s="43"/>
      <c r="C27" s="38"/>
      <c r="D27" s="38"/>
      <c r="E27" s="38"/>
      <c r="F27" s="38"/>
    </row>
    <row r="28" spans="1:6" s="5" customFormat="1" ht="47.25" customHeight="1" hidden="1">
      <c r="A28" s="118">
        <v>1</v>
      </c>
      <c r="B28" s="21" t="s">
        <v>42</v>
      </c>
      <c r="C28" s="44">
        <f aca="true" t="shared" si="0" ref="C28:C96">D28+E28+F28</f>
        <v>3203.91</v>
      </c>
      <c r="D28" s="44">
        <f>D29+D30</f>
        <v>777.656</v>
      </c>
      <c r="E28" s="45">
        <f>E29+E30</f>
        <v>1841.5839999999998</v>
      </c>
      <c r="F28" s="45">
        <f>F30</f>
        <v>584.67</v>
      </c>
    </row>
    <row r="29" spans="1:6" s="5" customFormat="1" ht="33.75" customHeight="1" hidden="1">
      <c r="A29" s="119"/>
      <c r="B29" s="46" t="s">
        <v>25</v>
      </c>
      <c r="C29" s="47">
        <f>D29+E29+F29</f>
        <v>1798.2399999999998</v>
      </c>
      <c r="D29" s="47">
        <v>777.656</v>
      </c>
      <c r="E29" s="48">
        <v>1020.584</v>
      </c>
      <c r="F29" s="45"/>
    </row>
    <row r="30" spans="1:6" s="6" customFormat="1" ht="24" customHeight="1" hidden="1">
      <c r="A30" s="120"/>
      <c r="B30" s="46" t="s">
        <v>24</v>
      </c>
      <c r="C30" s="47">
        <f t="shared" si="0"/>
        <v>1405.67</v>
      </c>
      <c r="D30" s="47"/>
      <c r="E30" s="47">
        <v>821</v>
      </c>
      <c r="F30" s="47">
        <v>584.67</v>
      </c>
    </row>
    <row r="31" spans="1:6" ht="24" customHeight="1" hidden="1">
      <c r="A31" s="49"/>
      <c r="B31" s="46" t="s">
        <v>1</v>
      </c>
      <c r="C31" s="44">
        <f t="shared" si="0"/>
        <v>0</v>
      </c>
      <c r="D31" s="44"/>
      <c r="E31" s="47"/>
      <c r="F31" s="47"/>
    </row>
    <row r="32" spans="1:6" ht="21" customHeight="1" hidden="1">
      <c r="A32" s="49"/>
      <c r="B32" s="50" t="s">
        <v>5</v>
      </c>
      <c r="C32" s="44">
        <f t="shared" si="0"/>
        <v>0</v>
      </c>
      <c r="D32" s="44"/>
      <c r="E32" s="47"/>
      <c r="F32" s="47"/>
    </row>
    <row r="33" spans="1:6" ht="18.75" customHeight="1" hidden="1">
      <c r="A33" s="49"/>
      <c r="B33" s="50" t="s">
        <v>6</v>
      </c>
      <c r="C33" s="44">
        <f t="shared" si="0"/>
        <v>0</v>
      </c>
      <c r="D33" s="44"/>
      <c r="E33" s="47"/>
      <c r="F33" s="47"/>
    </row>
    <row r="34" spans="1:6" s="5" customFormat="1" ht="0.75" customHeight="1">
      <c r="A34" s="121">
        <v>2</v>
      </c>
      <c r="B34" s="51" t="s">
        <v>36</v>
      </c>
      <c r="C34" s="44">
        <f t="shared" si="0"/>
        <v>1998</v>
      </c>
      <c r="D34" s="44">
        <v>300</v>
      </c>
      <c r="E34" s="45">
        <f>E35</f>
        <v>821</v>
      </c>
      <c r="F34" s="45">
        <f>F35</f>
        <v>877</v>
      </c>
    </row>
    <row r="35" spans="1:6" s="6" customFormat="1" ht="24.75" customHeight="1" hidden="1">
      <c r="A35" s="122"/>
      <c r="B35" s="46" t="s">
        <v>25</v>
      </c>
      <c r="C35" s="47">
        <f t="shared" si="0"/>
        <v>1998</v>
      </c>
      <c r="D35" s="47">
        <v>300</v>
      </c>
      <c r="E35" s="47">
        <v>821</v>
      </c>
      <c r="F35" s="47">
        <v>877</v>
      </c>
    </row>
    <row r="36" spans="1:6" ht="24" customHeight="1" hidden="1">
      <c r="A36" s="122"/>
      <c r="B36" s="46" t="s">
        <v>3</v>
      </c>
      <c r="C36" s="44">
        <f t="shared" si="0"/>
        <v>0</v>
      </c>
      <c r="D36" s="44"/>
      <c r="E36" s="47"/>
      <c r="F36" s="47"/>
    </row>
    <row r="37" spans="1:6" ht="21.75" customHeight="1" hidden="1">
      <c r="A37" s="122"/>
      <c r="B37" s="50" t="s">
        <v>5</v>
      </c>
      <c r="C37" s="44">
        <f t="shared" si="0"/>
        <v>0</v>
      </c>
      <c r="D37" s="44"/>
      <c r="E37" s="47"/>
      <c r="F37" s="47"/>
    </row>
    <row r="38" spans="1:6" ht="23.25" customHeight="1" hidden="1">
      <c r="A38" s="122"/>
      <c r="B38" s="50" t="s">
        <v>6</v>
      </c>
      <c r="C38" s="44">
        <f t="shared" si="0"/>
        <v>0</v>
      </c>
      <c r="D38" s="44"/>
      <c r="E38" s="47"/>
      <c r="F38" s="47"/>
    </row>
    <row r="39" spans="1:6" s="9" customFormat="1" ht="28.5" customHeight="1" hidden="1">
      <c r="A39" s="123"/>
      <c r="B39" s="46" t="s">
        <v>24</v>
      </c>
      <c r="C39" s="28">
        <f t="shared" si="0"/>
        <v>0</v>
      </c>
      <c r="D39" s="28"/>
      <c r="E39" s="28"/>
      <c r="F39" s="28"/>
    </row>
    <row r="40" spans="1:6" s="5" customFormat="1" ht="42" customHeight="1" hidden="1">
      <c r="A40" s="115"/>
      <c r="B40" s="21" t="s">
        <v>26</v>
      </c>
      <c r="C40" s="44">
        <f>D40+E40+F40</f>
        <v>5201.91</v>
      </c>
      <c r="D40" s="44">
        <f>D28+D34</f>
        <v>1077.656</v>
      </c>
      <c r="E40" s="45">
        <f>E28+E34</f>
        <v>2662.584</v>
      </c>
      <c r="F40" s="45">
        <f>F28+F34</f>
        <v>1461.67</v>
      </c>
    </row>
    <row r="41" spans="1:6" s="6" customFormat="1" ht="25.5" customHeight="1" hidden="1">
      <c r="A41" s="117"/>
      <c r="B41" s="21" t="s">
        <v>25</v>
      </c>
      <c r="C41" s="47">
        <f t="shared" si="0"/>
        <v>3796.24</v>
      </c>
      <c r="D41" s="47">
        <f>D35+D29</f>
        <v>1077.656</v>
      </c>
      <c r="E41" s="47">
        <f>E29+E35</f>
        <v>1841.5839999999998</v>
      </c>
      <c r="F41" s="47">
        <v>877</v>
      </c>
    </row>
    <row r="42" spans="1:6" ht="20.25" customHeight="1" hidden="1">
      <c r="A42" s="117"/>
      <c r="B42" s="50" t="s">
        <v>24</v>
      </c>
      <c r="C42" s="44">
        <f t="shared" si="0"/>
        <v>0</v>
      </c>
      <c r="D42" s="44"/>
      <c r="E42" s="47"/>
      <c r="F42" s="47"/>
    </row>
    <row r="43" spans="1:6" ht="21" customHeight="1" hidden="1">
      <c r="A43" s="117"/>
      <c r="B43" s="50" t="s">
        <v>5</v>
      </c>
      <c r="C43" s="44">
        <f t="shared" si="0"/>
        <v>0</v>
      </c>
      <c r="D43" s="44"/>
      <c r="E43" s="47"/>
      <c r="F43" s="47"/>
    </row>
    <row r="44" spans="1:6" ht="24" customHeight="1" hidden="1">
      <c r="A44" s="117"/>
      <c r="B44" s="50" t="s">
        <v>6</v>
      </c>
      <c r="C44" s="44">
        <f t="shared" si="0"/>
        <v>0</v>
      </c>
      <c r="D44" s="44"/>
      <c r="E44" s="47"/>
      <c r="F44" s="47"/>
    </row>
    <row r="45" spans="1:6" s="9" customFormat="1" ht="28.5" customHeight="1" hidden="1">
      <c r="A45" s="116"/>
      <c r="B45" s="52" t="s">
        <v>24</v>
      </c>
      <c r="C45" s="53">
        <f>D45+E45+F45</f>
        <v>1405.67</v>
      </c>
      <c r="D45" s="53">
        <f>D30+D39</f>
        <v>0</v>
      </c>
      <c r="E45" s="47">
        <f>E30+E39</f>
        <v>821</v>
      </c>
      <c r="F45" s="47">
        <f>F30+F39</f>
        <v>584.67</v>
      </c>
    </row>
    <row r="46" spans="1:6" s="9" customFormat="1" ht="2.25" customHeight="1">
      <c r="A46" s="54"/>
      <c r="B46" s="43" t="s">
        <v>43</v>
      </c>
      <c r="C46" s="53"/>
      <c r="D46" s="53"/>
      <c r="E46" s="47"/>
      <c r="F46" s="47"/>
    </row>
    <row r="47" spans="1:6" s="5" customFormat="1" ht="41.25" customHeight="1" hidden="1">
      <c r="A47" s="121">
        <v>1</v>
      </c>
      <c r="B47" s="55" t="s">
        <v>44</v>
      </c>
      <c r="C47" s="44">
        <f t="shared" si="0"/>
        <v>3285</v>
      </c>
      <c r="D47" s="44">
        <f>D48</f>
        <v>400</v>
      </c>
      <c r="E47" s="45">
        <f>E48+E52</f>
        <v>1428</v>
      </c>
      <c r="F47" s="45">
        <f>F48+F52</f>
        <v>1457</v>
      </c>
    </row>
    <row r="48" spans="1:6" s="6" customFormat="1" ht="22.5" customHeight="1" hidden="1">
      <c r="A48" s="122"/>
      <c r="B48" s="46" t="s">
        <v>25</v>
      </c>
      <c r="C48" s="47">
        <f t="shared" si="0"/>
        <v>1285</v>
      </c>
      <c r="D48" s="56">
        <v>400</v>
      </c>
      <c r="E48" s="56">
        <v>428</v>
      </c>
      <c r="F48" s="56">
        <v>457</v>
      </c>
    </row>
    <row r="49" spans="1:6" s="6" customFormat="1" ht="22.5" customHeight="1" hidden="1">
      <c r="A49" s="122"/>
      <c r="B49" s="46" t="s">
        <v>4</v>
      </c>
      <c r="C49" s="47" t="e">
        <f t="shared" si="0"/>
        <v>#VALUE!</v>
      </c>
      <c r="D49" s="56" t="s">
        <v>27</v>
      </c>
      <c r="E49" s="56">
        <v>1000</v>
      </c>
      <c r="F49" s="56">
        <v>1000</v>
      </c>
    </row>
    <row r="50" spans="1:6" s="6" customFormat="1" ht="22.5" customHeight="1" hidden="1">
      <c r="A50" s="122"/>
      <c r="B50" s="50" t="s">
        <v>5</v>
      </c>
      <c r="C50" s="47">
        <f t="shared" si="0"/>
        <v>0</v>
      </c>
      <c r="D50" s="47"/>
      <c r="E50" s="47"/>
      <c r="F50" s="47"/>
    </row>
    <row r="51" spans="1:6" s="6" customFormat="1" ht="18.75" customHeight="1" hidden="1">
      <c r="A51" s="122"/>
      <c r="B51" s="50" t="s">
        <v>6</v>
      </c>
      <c r="C51" s="47">
        <f t="shared" si="0"/>
        <v>0</v>
      </c>
      <c r="D51" s="47"/>
      <c r="E51" s="47"/>
      <c r="F51" s="47"/>
    </row>
    <row r="52" spans="1:6" s="8" customFormat="1" ht="32.25" customHeight="1" hidden="1">
      <c r="A52" s="123"/>
      <c r="B52" s="57" t="s">
        <v>24</v>
      </c>
      <c r="C52" s="28">
        <f t="shared" si="0"/>
        <v>2000</v>
      </c>
      <c r="D52" s="28"/>
      <c r="E52" s="56">
        <v>1000</v>
      </c>
      <c r="F52" s="56">
        <v>1000</v>
      </c>
    </row>
    <row r="53" spans="1:6" s="5" customFormat="1" ht="49.5" customHeight="1" hidden="1">
      <c r="A53" s="115">
        <v>2</v>
      </c>
      <c r="B53" s="21" t="s">
        <v>88</v>
      </c>
      <c r="C53" s="58">
        <f>C54+C58</f>
        <v>2885</v>
      </c>
      <c r="D53" s="58">
        <f>D54+D58</f>
        <v>0</v>
      </c>
      <c r="E53" s="59">
        <f>E54+E58</f>
        <v>1428</v>
      </c>
      <c r="F53" s="59">
        <f>F54+F58</f>
        <v>1457</v>
      </c>
    </row>
    <row r="54" spans="1:6" s="6" customFormat="1" ht="25.5" customHeight="1" hidden="1">
      <c r="A54" s="117"/>
      <c r="B54" s="46" t="s">
        <v>25</v>
      </c>
      <c r="C54" s="60">
        <f t="shared" si="0"/>
        <v>885</v>
      </c>
      <c r="D54" s="60"/>
      <c r="E54" s="60">
        <v>428</v>
      </c>
      <c r="F54" s="60">
        <v>457</v>
      </c>
    </row>
    <row r="55" spans="1:6" ht="20.25" customHeight="1" hidden="1">
      <c r="A55" s="117"/>
      <c r="B55" s="46" t="s">
        <v>4</v>
      </c>
      <c r="C55" s="58">
        <f t="shared" si="0"/>
        <v>0</v>
      </c>
      <c r="D55" s="58"/>
      <c r="E55" s="60"/>
      <c r="F55" s="60"/>
    </row>
    <row r="56" spans="1:6" ht="20.25" customHeight="1" hidden="1">
      <c r="A56" s="117"/>
      <c r="B56" s="50" t="s">
        <v>5</v>
      </c>
      <c r="C56" s="58">
        <f t="shared" si="0"/>
        <v>0</v>
      </c>
      <c r="D56" s="58"/>
      <c r="E56" s="60"/>
      <c r="F56" s="60"/>
    </row>
    <row r="57" spans="1:6" ht="18.75" customHeight="1" hidden="1">
      <c r="A57" s="117"/>
      <c r="B57" s="50" t="s">
        <v>6</v>
      </c>
      <c r="C57" s="58">
        <f t="shared" si="0"/>
        <v>0</v>
      </c>
      <c r="D57" s="58"/>
      <c r="E57" s="60"/>
      <c r="F57" s="60"/>
    </row>
    <row r="58" spans="1:6" s="11" customFormat="1" ht="28.5" customHeight="1" hidden="1">
      <c r="A58" s="116"/>
      <c r="B58" s="57" t="s">
        <v>24</v>
      </c>
      <c r="C58" s="61">
        <f t="shared" si="0"/>
        <v>2000</v>
      </c>
      <c r="D58" s="61"/>
      <c r="E58" s="61">
        <v>1000</v>
      </c>
      <c r="F58" s="61">
        <v>1000</v>
      </c>
    </row>
    <row r="59" spans="1:6" s="5" customFormat="1" ht="0.75" customHeight="1" hidden="1">
      <c r="A59" s="121">
        <v>3</v>
      </c>
      <c r="B59" s="21" t="s">
        <v>45</v>
      </c>
      <c r="C59" s="58">
        <f t="shared" si="0"/>
        <v>1285</v>
      </c>
      <c r="D59" s="58">
        <f>D60</f>
        <v>400</v>
      </c>
      <c r="E59" s="59">
        <f>E60+E64</f>
        <v>428</v>
      </c>
      <c r="F59" s="59">
        <f>F60+F64</f>
        <v>457</v>
      </c>
    </row>
    <row r="60" spans="1:6" s="6" customFormat="1" ht="28.5" customHeight="1" hidden="1">
      <c r="A60" s="122"/>
      <c r="B60" s="46" t="s">
        <v>25</v>
      </c>
      <c r="C60" s="60">
        <f t="shared" si="0"/>
        <v>1285</v>
      </c>
      <c r="D60" s="62">
        <v>400</v>
      </c>
      <c r="E60" s="62">
        <v>428</v>
      </c>
      <c r="F60" s="62">
        <v>457</v>
      </c>
    </row>
    <row r="61" spans="1:6" s="6" customFormat="1" ht="22.5" customHeight="1" hidden="1">
      <c r="A61" s="122"/>
      <c r="B61" s="46" t="s">
        <v>4</v>
      </c>
      <c r="C61" s="63">
        <f t="shared" si="0"/>
        <v>0</v>
      </c>
      <c r="D61" s="63"/>
      <c r="E61" s="64"/>
      <c r="F61" s="64"/>
    </row>
    <row r="62" spans="1:6" s="6" customFormat="1" ht="24" customHeight="1" hidden="1">
      <c r="A62" s="122"/>
      <c r="B62" s="50" t="s">
        <v>5</v>
      </c>
      <c r="C62" s="63">
        <f t="shared" si="0"/>
        <v>0</v>
      </c>
      <c r="D62" s="63"/>
      <c r="E62" s="64"/>
      <c r="F62" s="64"/>
    </row>
    <row r="63" spans="1:6" s="6" customFormat="1" ht="22.5" customHeight="1" hidden="1">
      <c r="A63" s="122"/>
      <c r="B63" s="50" t="s">
        <v>6</v>
      </c>
      <c r="C63" s="63">
        <f t="shared" si="0"/>
        <v>0</v>
      </c>
      <c r="D63" s="63"/>
      <c r="E63" s="64"/>
      <c r="F63" s="64"/>
    </row>
    <row r="64" spans="1:6" s="8" customFormat="1" ht="25.5" customHeight="1" hidden="1">
      <c r="A64" s="123"/>
      <c r="B64" s="65"/>
      <c r="C64" s="66">
        <f t="shared" si="0"/>
        <v>0</v>
      </c>
      <c r="D64" s="66"/>
      <c r="E64" s="67"/>
      <c r="F64" s="67"/>
    </row>
    <row r="65" spans="1:6" s="5" customFormat="1" ht="2.25" customHeight="1" hidden="1">
      <c r="A65" s="115">
        <v>4</v>
      </c>
      <c r="B65" s="21" t="s">
        <v>46</v>
      </c>
      <c r="C65" s="44">
        <f t="shared" si="0"/>
        <v>622.2</v>
      </c>
      <c r="D65" s="44"/>
      <c r="E65" s="45">
        <f>E66+E71</f>
        <v>622.2</v>
      </c>
      <c r="F65" s="45">
        <f>F66</f>
        <v>0</v>
      </c>
    </row>
    <row r="66" spans="1:6" s="6" customFormat="1" ht="24" customHeight="1" hidden="1">
      <c r="A66" s="117"/>
      <c r="B66" s="46" t="s">
        <v>25</v>
      </c>
      <c r="C66" s="47">
        <f t="shared" si="0"/>
        <v>622.2</v>
      </c>
      <c r="D66" s="47"/>
      <c r="E66" s="68">
        <v>622.2</v>
      </c>
      <c r="F66" s="47"/>
    </row>
    <row r="67" spans="1:6" ht="23.25" customHeight="1" hidden="1">
      <c r="A67" s="117"/>
      <c r="B67" s="46" t="s">
        <v>4</v>
      </c>
      <c r="C67" s="44">
        <f t="shared" si="0"/>
        <v>0</v>
      </c>
      <c r="D67" s="44"/>
      <c r="E67" s="47"/>
      <c r="F67" s="47"/>
    </row>
    <row r="68" spans="1:6" ht="21" customHeight="1" hidden="1">
      <c r="A68" s="117"/>
      <c r="B68" s="50" t="s">
        <v>5</v>
      </c>
      <c r="C68" s="44">
        <f t="shared" si="0"/>
        <v>0</v>
      </c>
      <c r="D68" s="44"/>
      <c r="E68" s="47"/>
      <c r="F68" s="47"/>
    </row>
    <row r="69" spans="1:6" ht="21" customHeight="1" hidden="1">
      <c r="A69" s="117"/>
      <c r="B69" s="50" t="s">
        <v>6</v>
      </c>
      <c r="C69" s="44">
        <f t="shared" si="0"/>
        <v>0</v>
      </c>
      <c r="D69" s="44"/>
      <c r="E69" s="47"/>
      <c r="F69" s="47"/>
    </row>
    <row r="70" spans="1:6" ht="21" customHeight="1" hidden="1">
      <c r="A70" s="117"/>
      <c r="B70" s="65"/>
      <c r="C70" s="28">
        <f>D70</f>
        <v>0</v>
      </c>
      <c r="D70" s="28"/>
      <c r="E70" s="47"/>
      <c r="F70" s="47"/>
    </row>
    <row r="71" spans="1:6" s="9" customFormat="1" ht="26.25" customHeight="1" hidden="1">
      <c r="A71" s="116"/>
      <c r="B71" s="69"/>
      <c r="C71" s="27">
        <f>E71+F71</f>
        <v>0</v>
      </c>
      <c r="D71" s="27"/>
      <c r="E71" s="28"/>
      <c r="F71" s="28"/>
    </row>
    <row r="72" spans="1:6" s="5" customFormat="1" ht="1.5" customHeight="1" hidden="1">
      <c r="A72" s="115">
        <v>5</v>
      </c>
      <c r="B72" s="55" t="s">
        <v>79</v>
      </c>
      <c r="C72" s="44">
        <f>D72+E72+F72</f>
        <v>276.116</v>
      </c>
      <c r="D72" s="44">
        <f>D73</f>
        <v>176.116</v>
      </c>
      <c r="E72" s="45">
        <f>E73</f>
        <v>100</v>
      </c>
      <c r="F72" s="45">
        <f>F73</f>
        <v>0</v>
      </c>
    </row>
    <row r="73" spans="1:6" s="6" customFormat="1" ht="28.5" customHeight="1" hidden="1">
      <c r="A73" s="117"/>
      <c r="B73" s="46" t="s">
        <v>25</v>
      </c>
      <c r="C73" s="47">
        <f>D73+E73+F73</f>
        <v>276.116</v>
      </c>
      <c r="D73" s="47">
        <v>176.116</v>
      </c>
      <c r="E73" s="47">
        <v>100</v>
      </c>
      <c r="F73" s="47"/>
    </row>
    <row r="74" spans="1:6" ht="21.75" customHeight="1" hidden="1">
      <c r="A74" s="117"/>
      <c r="B74" s="46" t="s">
        <v>4</v>
      </c>
      <c r="C74" s="44">
        <f t="shared" si="0"/>
        <v>0</v>
      </c>
      <c r="D74" s="44"/>
      <c r="E74" s="47"/>
      <c r="F74" s="47"/>
    </row>
    <row r="75" spans="1:6" ht="22.5" customHeight="1" hidden="1">
      <c r="A75" s="117"/>
      <c r="B75" s="50" t="s">
        <v>5</v>
      </c>
      <c r="C75" s="44">
        <f t="shared" si="0"/>
        <v>0</v>
      </c>
      <c r="D75" s="44"/>
      <c r="E75" s="47"/>
      <c r="F75" s="47"/>
    </row>
    <row r="76" spans="1:6" ht="19.5" customHeight="1" hidden="1">
      <c r="A76" s="117"/>
      <c r="B76" s="50" t="s">
        <v>6</v>
      </c>
      <c r="C76" s="44">
        <f t="shared" si="0"/>
        <v>0</v>
      </c>
      <c r="D76" s="44"/>
      <c r="E76" s="47"/>
      <c r="F76" s="47"/>
    </row>
    <row r="77" spans="1:6" ht="29.25" customHeight="1" hidden="1">
      <c r="A77" s="117"/>
      <c r="B77" s="57" t="s">
        <v>24</v>
      </c>
      <c r="C77" s="28"/>
      <c r="D77" s="28"/>
      <c r="E77" s="28"/>
      <c r="F77" s="28"/>
    </row>
    <row r="78" spans="1:6" s="11" customFormat="1" ht="30" customHeight="1" hidden="1">
      <c r="A78" s="116"/>
      <c r="B78" s="46"/>
      <c r="C78" s="53"/>
      <c r="D78" s="53"/>
      <c r="E78" s="47"/>
      <c r="F78" s="47"/>
    </row>
    <row r="79" spans="1:6" s="5" customFormat="1" ht="55.5" customHeight="1" hidden="1">
      <c r="A79" s="115">
        <v>6</v>
      </c>
      <c r="B79" s="55" t="s">
        <v>37</v>
      </c>
      <c r="C79" s="44">
        <f t="shared" si="0"/>
        <v>3163.562</v>
      </c>
      <c r="D79" s="44">
        <f>D81</f>
        <v>292.562</v>
      </c>
      <c r="E79" s="45">
        <f>E80+E81</f>
        <v>1442</v>
      </c>
      <c r="F79" s="45">
        <f>F80+F81</f>
        <v>1429</v>
      </c>
    </row>
    <row r="80" spans="1:6" s="5" customFormat="1" ht="36" customHeight="1" hidden="1">
      <c r="A80" s="117"/>
      <c r="B80" s="57" t="s">
        <v>24</v>
      </c>
      <c r="C80" s="47">
        <f>E80+F80</f>
        <v>2000</v>
      </c>
      <c r="D80" s="47"/>
      <c r="E80" s="48">
        <v>1000</v>
      </c>
      <c r="F80" s="48">
        <v>1000</v>
      </c>
    </row>
    <row r="81" spans="1:6" s="6" customFormat="1" ht="27" customHeight="1" hidden="1">
      <c r="A81" s="116"/>
      <c r="B81" s="46" t="s">
        <v>25</v>
      </c>
      <c r="C81" s="47">
        <f>D81+E81+F81</f>
        <v>1163.562</v>
      </c>
      <c r="D81" s="47">
        <v>292.562</v>
      </c>
      <c r="E81" s="47">
        <v>442</v>
      </c>
      <c r="F81" s="47">
        <v>429</v>
      </c>
    </row>
    <row r="82" spans="1:6" ht="20.25" customHeight="1" hidden="1">
      <c r="A82" s="49"/>
      <c r="B82" s="70"/>
      <c r="C82" s="44">
        <f t="shared" si="0"/>
        <v>0</v>
      </c>
      <c r="D82" s="44"/>
      <c r="E82" s="47"/>
      <c r="F82" s="47"/>
    </row>
    <row r="83" spans="1:6" ht="20.25" customHeight="1" hidden="1">
      <c r="A83" s="49"/>
      <c r="B83" s="50" t="s">
        <v>5</v>
      </c>
      <c r="C83" s="44">
        <f t="shared" si="0"/>
        <v>0</v>
      </c>
      <c r="D83" s="44"/>
      <c r="E83" s="47"/>
      <c r="F83" s="47"/>
    </row>
    <row r="84" spans="1:6" ht="23.25" customHeight="1" hidden="1">
      <c r="A84" s="49"/>
      <c r="B84" s="50" t="s">
        <v>6</v>
      </c>
      <c r="C84" s="44">
        <f t="shared" si="0"/>
        <v>0</v>
      </c>
      <c r="D84" s="44"/>
      <c r="E84" s="47"/>
      <c r="F84" s="47"/>
    </row>
    <row r="85" spans="1:6" s="5" customFormat="1" ht="51" customHeight="1" hidden="1">
      <c r="A85" s="115">
        <v>7</v>
      </c>
      <c r="B85" s="21" t="s">
        <v>80</v>
      </c>
      <c r="C85" s="44">
        <f>D85+E85+F85</f>
        <v>3439.1620000000003</v>
      </c>
      <c r="D85" s="44">
        <f>D86</f>
        <v>975.262</v>
      </c>
      <c r="E85" s="45">
        <f>E86</f>
        <v>1071</v>
      </c>
      <c r="F85" s="45">
        <f>F86</f>
        <v>1392.9</v>
      </c>
    </row>
    <row r="86" spans="1:6" s="6" customFormat="1" ht="30.75" customHeight="1" hidden="1">
      <c r="A86" s="117"/>
      <c r="B86" s="46" t="s">
        <v>25</v>
      </c>
      <c r="C86" s="47">
        <f t="shared" si="0"/>
        <v>3439.1620000000003</v>
      </c>
      <c r="D86" s="47">
        <v>975.262</v>
      </c>
      <c r="E86" s="47">
        <v>1071</v>
      </c>
      <c r="F86" s="47">
        <v>1392.9</v>
      </c>
    </row>
    <row r="87" spans="1:6" ht="21.75" customHeight="1" hidden="1">
      <c r="A87" s="117"/>
      <c r="B87" s="46" t="s">
        <v>4</v>
      </c>
      <c r="C87" s="44">
        <f t="shared" si="0"/>
        <v>0</v>
      </c>
      <c r="D87" s="44"/>
      <c r="E87" s="47"/>
      <c r="F87" s="47"/>
    </row>
    <row r="88" spans="1:6" ht="21" customHeight="1" hidden="1">
      <c r="A88" s="117"/>
      <c r="B88" s="50" t="s">
        <v>5</v>
      </c>
      <c r="C88" s="44">
        <f t="shared" si="0"/>
        <v>0</v>
      </c>
      <c r="D88" s="44"/>
      <c r="E88" s="47"/>
      <c r="F88" s="47"/>
    </row>
    <row r="89" spans="1:6" ht="21" customHeight="1" hidden="1">
      <c r="A89" s="117"/>
      <c r="B89" s="50" t="s">
        <v>6</v>
      </c>
      <c r="C89" s="44">
        <f t="shared" si="0"/>
        <v>0</v>
      </c>
      <c r="D89" s="44"/>
      <c r="E89" s="47"/>
      <c r="F89" s="47"/>
    </row>
    <row r="90" spans="1:6" s="9" customFormat="1" ht="28.5" customHeight="1" hidden="1">
      <c r="A90" s="116"/>
      <c r="B90" s="65" t="s">
        <v>47</v>
      </c>
      <c r="C90" s="28">
        <f t="shared" si="0"/>
        <v>983.36105</v>
      </c>
      <c r="D90" s="28">
        <v>983.36105</v>
      </c>
      <c r="E90" s="28"/>
      <c r="F90" s="28"/>
    </row>
    <row r="91" spans="1:6" s="5" customFormat="1" ht="51.75" customHeight="1" hidden="1">
      <c r="A91" s="115">
        <v>8</v>
      </c>
      <c r="B91" s="21" t="s">
        <v>48</v>
      </c>
      <c r="C91" s="44">
        <f t="shared" si="0"/>
        <v>2456.93</v>
      </c>
      <c r="D91" s="44">
        <f>D92+D93</f>
        <v>0</v>
      </c>
      <c r="E91" s="45">
        <f>E92+E93</f>
        <v>1107</v>
      </c>
      <c r="F91" s="45">
        <f>F92+F93</f>
        <v>1349.9299999999998</v>
      </c>
    </row>
    <row r="92" spans="1:6" s="5" customFormat="1" ht="35.25" customHeight="1" hidden="1">
      <c r="A92" s="117"/>
      <c r="B92" s="46" t="s">
        <v>25</v>
      </c>
      <c r="C92" s="44">
        <f>D92+E92+F92</f>
        <v>821</v>
      </c>
      <c r="D92" s="47"/>
      <c r="E92" s="48">
        <v>107</v>
      </c>
      <c r="F92" s="48">
        <v>714</v>
      </c>
    </row>
    <row r="93" spans="1:6" s="6" customFormat="1" ht="24" customHeight="1" hidden="1">
      <c r="A93" s="116"/>
      <c r="B93" s="57" t="s">
        <v>24</v>
      </c>
      <c r="C93" s="47">
        <f t="shared" si="0"/>
        <v>1635.9299999999998</v>
      </c>
      <c r="D93" s="47"/>
      <c r="E93" s="47">
        <v>1000</v>
      </c>
      <c r="F93" s="47">
        <v>635.93</v>
      </c>
    </row>
    <row r="94" spans="1:6" ht="21" customHeight="1" hidden="1">
      <c r="A94" s="49"/>
      <c r="B94" s="46" t="s">
        <v>4</v>
      </c>
      <c r="C94" s="44">
        <f t="shared" si="0"/>
        <v>0</v>
      </c>
      <c r="D94" s="44"/>
      <c r="E94" s="47"/>
      <c r="F94" s="47"/>
    </row>
    <row r="95" spans="1:6" ht="21" customHeight="1" hidden="1">
      <c r="A95" s="49"/>
      <c r="B95" s="50" t="s">
        <v>5</v>
      </c>
      <c r="C95" s="44">
        <f t="shared" si="0"/>
        <v>0</v>
      </c>
      <c r="D95" s="44"/>
      <c r="E95" s="47"/>
      <c r="F95" s="47"/>
    </row>
    <row r="96" spans="1:6" ht="21" customHeight="1" hidden="1">
      <c r="A96" s="49"/>
      <c r="B96" s="50" t="s">
        <v>6</v>
      </c>
      <c r="C96" s="44">
        <f t="shared" si="0"/>
        <v>0</v>
      </c>
      <c r="D96" s="44"/>
      <c r="E96" s="47"/>
      <c r="F96" s="47"/>
    </row>
    <row r="97" spans="1:6" ht="20.25" customHeight="1" hidden="1">
      <c r="A97" s="49"/>
      <c r="B97" s="46" t="s">
        <v>4</v>
      </c>
      <c r="C97" s="44">
        <f aca="true" t="shared" si="1" ref="C97:C158">D97+E97+F97</f>
        <v>0</v>
      </c>
      <c r="D97" s="44"/>
      <c r="E97" s="47"/>
      <c r="F97" s="47"/>
    </row>
    <row r="98" spans="1:6" ht="21" customHeight="1" hidden="1">
      <c r="A98" s="49"/>
      <c r="B98" s="50" t="s">
        <v>5</v>
      </c>
      <c r="C98" s="44">
        <f t="shared" si="1"/>
        <v>0</v>
      </c>
      <c r="D98" s="44"/>
      <c r="E98" s="47"/>
      <c r="F98" s="47"/>
    </row>
    <row r="99" spans="1:6" ht="21" customHeight="1" hidden="1">
      <c r="A99" s="49"/>
      <c r="B99" s="50" t="s">
        <v>6</v>
      </c>
      <c r="C99" s="44">
        <f t="shared" si="1"/>
        <v>0</v>
      </c>
      <c r="D99" s="44"/>
      <c r="E99" s="47"/>
      <c r="F99" s="47"/>
    </row>
    <row r="100" spans="1:6" ht="20.25" customHeight="1" hidden="1">
      <c r="A100" s="49"/>
      <c r="B100" s="46" t="s">
        <v>4</v>
      </c>
      <c r="C100" s="44">
        <f t="shared" si="1"/>
        <v>0</v>
      </c>
      <c r="D100" s="44"/>
      <c r="E100" s="47"/>
      <c r="F100" s="47"/>
    </row>
    <row r="101" spans="1:6" ht="21" customHeight="1" hidden="1">
      <c r="A101" s="49"/>
      <c r="B101" s="50" t="s">
        <v>5</v>
      </c>
      <c r="C101" s="44">
        <f t="shared" si="1"/>
        <v>0</v>
      </c>
      <c r="D101" s="44"/>
      <c r="E101" s="47"/>
      <c r="F101" s="47"/>
    </row>
    <row r="102" spans="1:6" ht="21" customHeight="1" hidden="1">
      <c r="A102" s="49"/>
      <c r="B102" s="50" t="s">
        <v>6</v>
      </c>
      <c r="C102" s="44">
        <f t="shared" si="1"/>
        <v>0</v>
      </c>
      <c r="D102" s="44"/>
      <c r="E102" s="47"/>
      <c r="F102" s="47"/>
    </row>
    <row r="103" spans="1:6" ht="46.5" customHeight="1" hidden="1">
      <c r="A103" s="49"/>
      <c r="B103" s="30" t="s">
        <v>8</v>
      </c>
      <c r="C103" s="44" t="e">
        <f t="shared" si="1"/>
        <v>#REF!</v>
      </c>
      <c r="D103" s="44" t="e">
        <f>#REF!+#REF!</f>
        <v>#REF!</v>
      </c>
      <c r="E103" s="44"/>
      <c r="F103" s="44"/>
    </row>
    <row r="104" spans="1:6" ht="27.75" customHeight="1" hidden="1">
      <c r="A104" s="49"/>
      <c r="B104" s="46" t="s">
        <v>2</v>
      </c>
      <c r="C104" s="44" t="e">
        <f t="shared" si="1"/>
        <v>#REF!</v>
      </c>
      <c r="D104" s="44" t="e">
        <f>#REF!+#REF!</f>
        <v>#REF!</v>
      </c>
      <c r="E104" s="47"/>
      <c r="F104" s="47"/>
    </row>
    <row r="105" spans="1:6" ht="20.25" customHeight="1" hidden="1">
      <c r="A105" s="49"/>
      <c r="B105" s="46" t="s">
        <v>4</v>
      </c>
      <c r="C105" s="44" t="e">
        <f t="shared" si="1"/>
        <v>#REF!</v>
      </c>
      <c r="D105" s="44" t="e">
        <f>#REF!+#REF!</f>
        <v>#REF!</v>
      </c>
      <c r="E105" s="47"/>
      <c r="F105" s="47"/>
    </row>
    <row r="106" spans="1:6" ht="18.75" customHeight="1" hidden="1">
      <c r="A106" s="49"/>
      <c r="B106" s="50" t="s">
        <v>5</v>
      </c>
      <c r="C106" s="44" t="e">
        <f t="shared" si="1"/>
        <v>#REF!</v>
      </c>
      <c r="D106" s="44" t="e">
        <f>#REF!+#REF!</f>
        <v>#REF!</v>
      </c>
      <c r="E106" s="47"/>
      <c r="F106" s="47"/>
    </row>
    <row r="107" spans="1:6" ht="18" customHeight="1" hidden="1">
      <c r="A107" s="49"/>
      <c r="B107" s="50" t="s">
        <v>6</v>
      </c>
      <c r="C107" s="44" t="e">
        <f t="shared" si="1"/>
        <v>#REF!</v>
      </c>
      <c r="D107" s="44" t="e">
        <f>#REF!+#REF!</f>
        <v>#REF!</v>
      </c>
      <c r="E107" s="47"/>
      <c r="F107" s="47"/>
    </row>
    <row r="108" spans="1:6" ht="44.25" customHeight="1" hidden="1">
      <c r="A108" s="49"/>
      <c r="B108" s="30" t="s">
        <v>9</v>
      </c>
      <c r="C108" s="44" t="e">
        <f t="shared" si="1"/>
        <v>#REF!</v>
      </c>
      <c r="D108" s="44" t="e">
        <f>#REF!+#REF!</f>
        <v>#REF!</v>
      </c>
      <c r="E108" s="44"/>
      <c r="F108" s="44"/>
    </row>
    <row r="109" spans="1:6" ht="25.5" customHeight="1" hidden="1">
      <c r="A109" s="49"/>
      <c r="B109" s="46" t="s">
        <v>2</v>
      </c>
      <c r="C109" s="44" t="e">
        <f t="shared" si="1"/>
        <v>#REF!</v>
      </c>
      <c r="D109" s="44" t="e">
        <f>#REF!+#REF!</f>
        <v>#REF!</v>
      </c>
      <c r="E109" s="47"/>
      <c r="F109" s="47"/>
    </row>
    <row r="110" spans="1:6" ht="18.75" customHeight="1" hidden="1">
      <c r="A110" s="49"/>
      <c r="B110" s="46" t="s">
        <v>4</v>
      </c>
      <c r="C110" s="44" t="e">
        <f t="shared" si="1"/>
        <v>#REF!</v>
      </c>
      <c r="D110" s="44" t="e">
        <f>#REF!+#REF!</f>
        <v>#REF!</v>
      </c>
      <c r="E110" s="47"/>
      <c r="F110" s="47"/>
    </row>
    <row r="111" spans="1:6" ht="18" customHeight="1" hidden="1">
      <c r="A111" s="49"/>
      <c r="B111" s="50" t="s">
        <v>5</v>
      </c>
      <c r="C111" s="44" t="e">
        <f t="shared" si="1"/>
        <v>#REF!</v>
      </c>
      <c r="D111" s="44" t="e">
        <f>#REF!+#REF!</f>
        <v>#REF!</v>
      </c>
      <c r="E111" s="47"/>
      <c r="F111" s="47"/>
    </row>
    <row r="112" spans="1:6" ht="20.25" customHeight="1" hidden="1">
      <c r="A112" s="49"/>
      <c r="B112" s="50" t="s">
        <v>6</v>
      </c>
      <c r="C112" s="44" t="e">
        <f t="shared" si="1"/>
        <v>#REF!</v>
      </c>
      <c r="D112" s="44" t="e">
        <f>#REF!+#REF!</f>
        <v>#REF!</v>
      </c>
      <c r="E112" s="47"/>
      <c r="F112" s="47"/>
    </row>
    <row r="113" spans="1:6" ht="63.75" customHeight="1" hidden="1">
      <c r="A113" s="49"/>
      <c r="B113" s="30" t="s">
        <v>10</v>
      </c>
      <c r="C113" s="44" t="e">
        <f t="shared" si="1"/>
        <v>#REF!</v>
      </c>
      <c r="D113" s="44" t="e">
        <f>#REF!+#REF!</f>
        <v>#REF!</v>
      </c>
      <c r="E113" s="44"/>
      <c r="F113" s="44"/>
    </row>
    <row r="114" spans="1:6" ht="21.75" customHeight="1" hidden="1">
      <c r="A114" s="49"/>
      <c r="B114" s="46" t="s">
        <v>2</v>
      </c>
      <c r="C114" s="44" t="e">
        <f t="shared" si="1"/>
        <v>#REF!</v>
      </c>
      <c r="D114" s="44" t="e">
        <f>#REF!+#REF!</f>
        <v>#REF!</v>
      </c>
      <c r="E114" s="47"/>
      <c r="F114" s="47"/>
    </row>
    <row r="115" spans="1:6" ht="18" customHeight="1" hidden="1">
      <c r="A115" s="49"/>
      <c r="B115" s="46" t="s">
        <v>4</v>
      </c>
      <c r="C115" s="44" t="e">
        <f t="shared" si="1"/>
        <v>#REF!</v>
      </c>
      <c r="D115" s="44" t="e">
        <f>#REF!+#REF!</f>
        <v>#REF!</v>
      </c>
      <c r="E115" s="47"/>
      <c r="F115" s="47"/>
    </row>
    <row r="116" spans="1:6" ht="19.5" customHeight="1" hidden="1">
      <c r="A116" s="49"/>
      <c r="B116" s="50" t="s">
        <v>5</v>
      </c>
      <c r="C116" s="44" t="e">
        <f t="shared" si="1"/>
        <v>#REF!</v>
      </c>
      <c r="D116" s="44" t="e">
        <f>#REF!+#REF!</f>
        <v>#REF!</v>
      </c>
      <c r="E116" s="47"/>
      <c r="F116" s="47"/>
    </row>
    <row r="117" spans="1:6" ht="20.25" customHeight="1" hidden="1">
      <c r="A117" s="49"/>
      <c r="B117" s="50" t="s">
        <v>6</v>
      </c>
      <c r="C117" s="44" t="e">
        <f t="shared" si="1"/>
        <v>#REF!</v>
      </c>
      <c r="D117" s="44" t="e">
        <f>#REF!+#REF!</f>
        <v>#REF!</v>
      </c>
      <c r="E117" s="47"/>
      <c r="F117" s="47"/>
    </row>
    <row r="118" spans="1:6" ht="51.75" customHeight="1" hidden="1">
      <c r="A118" s="49"/>
      <c r="B118" s="30" t="s">
        <v>11</v>
      </c>
      <c r="C118" s="44" t="e">
        <f t="shared" si="1"/>
        <v>#REF!</v>
      </c>
      <c r="D118" s="44" t="e">
        <f>#REF!+#REF!</f>
        <v>#REF!</v>
      </c>
      <c r="E118" s="44"/>
      <c r="F118" s="44"/>
    </row>
    <row r="119" spans="1:6" ht="25.5" customHeight="1" hidden="1">
      <c r="A119" s="49"/>
      <c r="B119" s="46" t="s">
        <v>2</v>
      </c>
      <c r="C119" s="44" t="e">
        <f t="shared" si="1"/>
        <v>#REF!</v>
      </c>
      <c r="D119" s="44" t="e">
        <f>#REF!+#REF!</f>
        <v>#REF!</v>
      </c>
      <c r="E119" s="47"/>
      <c r="F119" s="47"/>
    </row>
    <row r="120" spans="1:6" ht="17.25" customHeight="1" hidden="1">
      <c r="A120" s="49"/>
      <c r="B120" s="46" t="s">
        <v>4</v>
      </c>
      <c r="C120" s="44" t="e">
        <f t="shared" si="1"/>
        <v>#REF!</v>
      </c>
      <c r="D120" s="44" t="e">
        <f>#REF!+#REF!</f>
        <v>#REF!</v>
      </c>
      <c r="E120" s="47"/>
      <c r="F120" s="47"/>
    </row>
    <row r="121" spans="1:6" ht="19.5" customHeight="1" hidden="1">
      <c r="A121" s="49"/>
      <c r="B121" s="50" t="s">
        <v>5</v>
      </c>
      <c r="C121" s="44" t="e">
        <f t="shared" si="1"/>
        <v>#REF!</v>
      </c>
      <c r="D121" s="44" t="e">
        <f>#REF!+#REF!</f>
        <v>#REF!</v>
      </c>
      <c r="E121" s="47"/>
      <c r="F121" s="47"/>
    </row>
    <row r="122" spans="1:6" ht="20.25" customHeight="1" hidden="1">
      <c r="A122" s="49"/>
      <c r="B122" s="50" t="s">
        <v>6</v>
      </c>
      <c r="C122" s="44" t="e">
        <f t="shared" si="1"/>
        <v>#REF!</v>
      </c>
      <c r="D122" s="44" t="e">
        <f>#REF!+#REF!</f>
        <v>#REF!</v>
      </c>
      <c r="E122" s="47"/>
      <c r="F122" s="47"/>
    </row>
    <row r="123" spans="1:6" ht="60" customHeight="1" hidden="1">
      <c r="A123" s="49"/>
      <c r="B123" s="30" t="s">
        <v>12</v>
      </c>
      <c r="C123" s="44" t="e">
        <f t="shared" si="1"/>
        <v>#REF!</v>
      </c>
      <c r="D123" s="44" t="e">
        <f>#REF!+#REF!</f>
        <v>#REF!</v>
      </c>
      <c r="E123" s="44"/>
      <c r="F123" s="44"/>
    </row>
    <row r="124" spans="1:6" ht="25.5" customHeight="1" hidden="1">
      <c r="A124" s="49"/>
      <c r="B124" s="46" t="s">
        <v>2</v>
      </c>
      <c r="C124" s="44" t="e">
        <f t="shared" si="1"/>
        <v>#REF!</v>
      </c>
      <c r="D124" s="44" t="e">
        <f>#REF!+#REF!</f>
        <v>#REF!</v>
      </c>
      <c r="E124" s="47"/>
      <c r="F124" s="47"/>
    </row>
    <row r="125" spans="1:6" ht="17.25" customHeight="1" hidden="1">
      <c r="A125" s="49"/>
      <c r="B125" s="46" t="s">
        <v>4</v>
      </c>
      <c r="C125" s="44" t="e">
        <f t="shared" si="1"/>
        <v>#REF!</v>
      </c>
      <c r="D125" s="44" t="e">
        <f>#REF!+#REF!</f>
        <v>#REF!</v>
      </c>
      <c r="E125" s="47"/>
      <c r="F125" s="47"/>
    </row>
    <row r="126" spans="1:6" ht="18.75" customHeight="1" hidden="1">
      <c r="A126" s="49"/>
      <c r="B126" s="50" t="s">
        <v>5</v>
      </c>
      <c r="C126" s="44" t="e">
        <f t="shared" si="1"/>
        <v>#REF!</v>
      </c>
      <c r="D126" s="44" t="e">
        <f>#REF!+#REF!</f>
        <v>#REF!</v>
      </c>
      <c r="E126" s="47"/>
      <c r="F126" s="47"/>
    </row>
    <row r="127" spans="1:6" ht="18" customHeight="1" hidden="1">
      <c r="A127" s="49"/>
      <c r="B127" s="50" t="s">
        <v>6</v>
      </c>
      <c r="C127" s="44" t="e">
        <f t="shared" si="1"/>
        <v>#REF!</v>
      </c>
      <c r="D127" s="44" t="e">
        <f>#REF!+#REF!</f>
        <v>#REF!</v>
      </c>
      <c r="E127" s="47"/>
      <c r="F127" s="47"/>
    </row>
    <row r="128" spans="1:6" ht="63" customHeight="1" hidden="1">
      <c r="A128" s="49"/>
      <c r="B128" s="30" t="s">
        <v>13</v>
      </c>
      <c r="C128" s="44" t="e">
        <f t="shared" si="1"/>
        <v>#REF!</v>
      </c>
      <c r="D128" s="44" t="e">
        <f>#REF!+#REF!</f>
        <v>#REF!</v>
      </c>
      <c r="E128" s="44"/>
      <c r="F128" s="44"/>
    </row>
    <row r="129" spans="1:6" ht="25.5" customHeight="1" hidden="1">
      <c r="A129" s="49"/>
      <c r="B129" s="46" t="s">
        <v>2</v>
      </c>
      <c r="C129" s="44" t="e">
        <f t="shared" si="1"/>
        <v>#REF!</v>
      </c>
      <c r="D129" s="44" t="e">
        <f>#REF!+#REF!</f>
        <v>#REF!</v>
      </c>
      <c r="E129" s="47"/>
      <c r="F129" s="47"/>
    </row>
    <row r="130" spans="1:6" ht="19.5" customHeight="1" hidden="1">
      <c r="A130" s="49"/>
      <c r="B130" s="46" t="s">
        <v>4</v>
      </c>
      <c r="C130" s="44" t="e">
        <f t="shared" si="1"/>
        <v>#REF!</v>
      </c>
      <c r="D130" s="44" t="e">
        <f>#REF!+#REF!</f>
        <v>#REF!</v>
      </c>
      <c r="E130" s="47"/>
      <c r="F130" s="47"/>
    </row>
    <row r="131" spans="1:6" ht="20.25" customHeight="1" hidden="1">
      <c r="A131" s="49"/>
      <c r="B131" s="50" t="s">
        <v>5</v>
      </c>
      <c r="C131" s="44" t="e">
        <f t="shared" si="1"/>
        <v>#REF!</v>
      </c>
      <c r="D131" s="44" t="e">
        <f>#REF!+#REF!</f>
        <v>#REF!</v>
      </c>
      <c r="E131" s="47"/>
      <c r="F131" s="47"/>
    </row>
    <row r="132" spans="1:6" ht="20.25" customHeight="1" hidden="1">
      <c r="A132" s="49"/>
      <c r="B132" s="50" t="s">
        <v>6</v>
      </c>
      <c r="C132" s="44" t="e">
        <f t="shared" si="1"/>
        <v>#REF!</v>
      </c>
      <c r="D132" s="44" t="e">
        <f>#REF!+#REF!</f>
        <v>#REF!</v>
      </c>
      <c r="E132" s="47"/>
      <c r="F132" s="47"/>
    </row>
    <row r="133" spans="1:6" ht="68.25" customHeight="1" hidden="1">
      <c r="A133" s="49"/>
      <c r="B133" s="21" t="s">
        <v>15</v>
      </c>
      <c r="C133" s="44" t="e">
        <f t="shared" si="1"/>
        <v>#REF!</v>
      </c>
      <c r="D133" s="44" t="e">
        <f>#REF!+#REF!</f>
        <v>#REF!</v>
      </c>
      <c r="E133" s="44"/>
      <c r="F133" s="47"/>
    </row>
    <row r="134" spans="1:6" ht="24.75" customHeight="1" hidden="1">
      <c r="A134" s="49"/>
      <c r="B134" s="46" t="s">
        <v>2</v>
      </c>
      <c r="C134" s="44" t="e">
        <f t="shared" si="1"/>
        <v>#REF!</v>
      </c>
      <c r="D134" s="44" t="e">
        <f>#REF!+#REF!</f>
        <v>#REF!</v>
      </c>
      <c r="E134" s="47"/>
      <c r="F134" s="47"/>
    </row>
    <row r="135" spans="1:6" ht="18.75" customHeight="1" hidden="1">
      <c r="A135" s="49"/>
      <c r="B135" s="46" t="s">
        <v>4</v>
      </c>
      <c r="C135" s="44" t="e">
        <f t="shared" si="1"/>
        <v>#REF!</v>
      </c>
      <c r="D135" s="44" t="e">
        <f>#REF!+#REF!</f>
        <v>#REF!</v>
      </c>
      <c r="E135" s="47"/>
      <c r="F135" s="47"/>
    </row>
    <row r="136" spans="1:6" ht="18" customHeight="1" hidden="1">
      <c r="A136" s="49"/>
      <c r="B136" s="50" t="s">
        <v>5</v>
      </c>
      <c r="C136" s="44" t="e">
        <f t="shared" si="1"/>
        <v>#REF!</v>
      </c>
      <c r="D136" s="44" t="e">
        <f>#REF!+#REF!</f>
        <v>#REF!</v>
      </c>
      <c r="E136" s="47"/>
      <c r="F136" s="47"/>
    </row>
    <row r="137" spans="1:6" ht="19.5" customHeight="1" hidden="1">
      <c r="A137" s="49"/>
      <c r="B137" s="50" t="s">
        <v>6</v>
      </c>
      <c r="C137" s="44" t="e">
        <f t="shared" si="1"/>
        <v>#REF!</v>
      </c>
      <c r="D137" s="44" t="e">
        <f>#REF!+#REF!</f>
        <v>#REF!</v>
      </c>
      <c r="E137" s="47"/>
      <c r="F137" s="47"/>
    </row>
    <row r="138" spans="1:6" ht="46.5" customHeight="1" hidden="1">
      <c r="A138" s="49"/>
      <c r="B138" s="21" t="s">
        <v>17</v>
      </c>
      <c r="C138" s="44" t="e">
        <f t="shared" si="1"/>
        <v>#REF!</v>
      </c>
      <c r="D138" s="44" t="e">
        <f>#REF!+#REF!</f>
        <v>#REF!</v>
      </c>
      <c r="E138" s="47"/>
      <c r="F138" s="47"/>
    </row>
    <row r="139" spans="1:6" ht="22.5" customHeight="1" hidden="1">
      <c r="A139" s="49"/>
      <c r="B139" s="46" t="s">
        <v>2</v>
      </c>
      <c r="C139" s="44" t="e">
        <f t="shared" si="1"/>
        <v>#REF!</v>
      </c>
      <c r="D139" s="44" t="e">
        <f>#REF!+#REF!</f>
        <v>#REF!</v>
      </c>
      <c r="E139" s="47"/>
      <c r="F139" s="47"/>
    </row>
    <row r="140" spans="1:6" ht="17.25" customHeight="1" hidden="1">
      <c r="A140" s="49"/>
      <c r="B140" s="46" t="s">
        <v>4</v>
      </c>
      <c r="C140" s="44" t="e">
        <f t="shared" si="1"/>
        <v>#REF!</v>
      </c>
      <c r="D140" s="44" t="e">
        <f>#REF!+#REF!</f>
        <v>#REF!</v>
      </c>
      <c r="E140" s="47"/>
      <c r="F140" s="47"/>
    </row>
    <row r="141" spans="1:6" ht="17.25" customHeight="1" hidden="1">
      <c r="A141" s="49"/>
      <c r="B141" s="50" t="s">
        <v>5</v>
      </c>
      <c r="C141" s="44" t="e">
        <f t="shared" si="1"/>
        <v>#REF!</v>
      </c>
      <c r="D141" s="44" t="e">
        <f>#REF!+#REF!</f>
        <v>#REF!</v>
      </c>
      <c r="E141" s="47"/>
      <c r="F141" s="47"/>
    </row>
    <row r="142" spans="1:6" ht="19.5" customHeight="1" hidden="1">
      <c r="A142" s="49"/>
      <c r="B142" s="50" t="s">
        <v>6</v>
      </c>
      <c r="C142" s="44" t="e">
        <f t="shared" si="1"/>
        <v>#REF!</v>
      </c>
      <c r="D142" s="44" t="e">
        <f>#REF!+#REF!</f>
        <v>#REF!</v>
      </c>
      <c r="E142" s="47"/>
      <c r="F142" s="47"/>
    </row>
    <row r="143" spans="1:6" ht="48" customHeight="1" hidden="1">
      <c r="A143" s="49"/>
      <c r="B143" s="30" t="s">
        <v>14</v>
      </c>
      <c r="C143" s="44" t="e">
        <f t="shared" si="1"/>
        <v>#REF!</v>
      </c>
      <c r="D143" s="44" t="e">
        <f>#REF!+#REF!</f>
        <v>#REF!</v>
      </c>
      <c r="E143" s="44"/>
      <c r="F143" s="44"/>
    </row>
    <row r="144" spans="1:6" ht="25.5" customHeight="1" hidden="1">
      <c r="A144" s="49"/>
      <c r="B144" s="46" t="s">
        <v>2</v>
      </c>
      <c r="C144" s="44" t="e">
        <f t="shared" si="1"/>
        <v>#REF!</v>
      </c>
      <c r="D144" s="44" t="e">
        <f>#REF!+#REF!</f>
        <v>#REF!</v>
      </c>
      <c r="E144" s="47"/>
      <c r="F144" s="47"/>
    </row>
    <row r="145" spans="1:6" ht="20.25" customHeight="1" hidden="1">
      <c r="A145" s="49"/>
      <c r="B145" s="46" t="s">
        <v>4</v>
      </c>
      <c r="C145" s="44" t="e">
        <f t="shared" si="1"/>
        <v>#REF!</v>
      </c>
      <c r="D145" s="44" t="e">
        <f>#REF!+#REF!</f>
        <v>#REF!</v>
      </c>
      <c r="E145" s="47"/>
      <c r="F145" s="47"/>
    </row>
    <row r="146" spans="1:6" ht="16.5" customHeight="1" hidden="1">
      <c r="A146" s="49"/>
      <c r="B146" s="50" t="s">
        <v>5</v>
      </c>
      <c r="C146" s="44" t="e">
        <f t="shared" si="1"/>
        <v>#REF!</v>
      </c>
      <c r="D146" s="44" t="e">
        <f>#REF!+#REF!</f>
        <v>#REF!</v>
      </c>
      <c r="E146" s="47"/>
      <c r="F146" s="47"/>
    </row>
    <row r="147" spans="1:6" ht="18.75" customHeight="1" hidden="1">
      <c r="A147" s="49"/>
      <c r="B147" s="50" t="s">
        <v>6</v>
      </c>
      <c r="C147" s="44" t="e">
        <f t="shared" si="1"/>
        <v>#REF!</v>
      </c>
      <c r="D147" s="44" t="e">
        <f>#REF!+#REF!</f>
        <v>#REF!</v>
      </c>
      <c r="E147" s="47"/>
      <c r="F147" s="47"/>
    </row>
    <row r="148" spans="1:6" ht="47.25" customHeight="1" hidden="1">
      <c r="A148" s="49"/>
      <c r="B148" s="21" t="s">
        <v>16</v>
      </c>
      <c r="C148" s="44" t="e">
        <f t="shared" si="1"/>
        <v>#REF!</v>
      </c>
      <c r="D148" s="44" t="e">
        <f>#REF!+#REF!</f>
        <v>#REF!</v>
      </c>
      <c r="E148" s="47"/>
      <c r="F148" s="47"/>
    </row>
    <row r="149" spans="1:6" ht="24.75" customHeight="1" hidden="1">
      <c r="A149" s="49"/>
      <c r="B149" s="46" t="s">
        <v>2</v>
      </c>
      <c r="C149" s="44" t="e">
        <f t="shared" si="1"/>
        <v>#REF!</v>
      </c>
      <c r="D149" s="44" t="e">
        <f>#REF!+#REF!</f>
        <v>#REF!</v>
      </c>
      <c r="E149" s="47"/>
      <c r="F149" s="47"/>
    </row>
    <row r="150" spans="1:6" ht="18.75" customHeight="1" hidden="1">
      <c r="A150" s="49"/>
      <c r="B150" s="46" t="s">
        <v>4</v>
      </c>
      <c r="C150" s="44" t="e">
        <f t="shared" si="1"/>
        <v>#REF!</v>
      </c>
      <c r="D150" s="44" t="e">
        <f>#REF!+#REF!</f>
        <v>#REF!</v>
      </c>
      <c r="E150" s="47"/>
      <c r="F150" s="47"/>
    </row>
    <row r="151" spans="1:6" ht="20.25" customHeight="1" hidden="1">
      <c r="A151" s="49"/>
      <c r="B151" s="50" t="s">
        <v>5</v>
      </c>
      <c r="C151" s="44" t="e">
        <f t="shared" si="1"/>
        <v>#REF!</v>
      </c>
      <c r="D151" s="44" t="e">
        <f>#REF!+#REF!</f>
        <v>#REF!</v>
      </c>
      <c r="E151" s="47"/>
      <c r="F151" s="47"/>
    </row>
    <row r="152" spans="1:6" ht="19.5" customHeight="1" hidden="1">
      <c r="A152" s="49"/>
      <c r="B152" s="50" t="s">
        <v>6</v>
      </c>
      <c r="C152" s="44" t="e">
        <f t="shared" si="1"/>
        <v>#REF!</v>
      </c>
      <c r="D152" s="44" t="e">
        <f>#REF!+#REF!</f>
        <v>#REF!</v>
      </c>
      <c r="E152" s="47"/>
      <c r="F152" s="47"/>
    </row>
    <row r="153" spans="1:6" s="4" customFormat="1" ht="64.5" customHeight="1" hidden="1">
      <c r="A153" s="115">
        <v>9</v>
      </c>
      <c r="B153" s="55" t="s">
        <v>28</v>
      </c>
      <c r="C153" s="44">
        <f>D153+E153+F153</f>
        <v>1617.2</v>
      </c>
      <c r="D153" s="44">
        <f>D154+D155</f>
        <v>0</v>
      </c>
      <c r="E153" s="44">
        <f>E154+E155</f>
        <v>903.2</v>
      </c>
      <c r="F153" s="44">
        <f>F154+F155</f>
        <v>714</v>
      </c>
    </row>
    <row r="154" spans="1:6" s="9" customFormat="1" ht="9" customHeight="1" hidden="1">
      <c r="A154" s="117"/>
      <c r="B154" s="57" t="s">
        <v>25</v>
      </c>
      <c r="C154" s="28">
        <f t="shared" si="1"/>
        <v>921</v>
      </c>
      <c r="D154" s="28"/>
      <c r="E154" s="28">
        <v>207</v>
      </c>
      <c r="F154" s="28">
        <v>714</v>
      </c>
    </row>
    <row r="155" spans="1:6" s="9" customFormat="1" ht="25.5" customHeight="1" hidden="1">
      <c r="A155" s="116"/>
      <c r="B155" s="57" t="s">
        <v>24</v>
      </c>
      <c r="C155" s="28">
        <f t="shared" si="1"/>
        <v>696.2</v>
      </c>
      <c r="D155" s="28"/>
      <c r="E155" s="28">
        <v>696.2</v>
      </c>
      <c r="F155" s="28"/>
    </row>
    <row r="156" spans="1:6" s="4" customFormat="1" ht="42" customHeight="1" hidden="1">
      <c r="A156" s="115">
        <v>10</v>
      </c>
      <c r="B156" s="55" t="s">
        <v>49</v>
      </c>
      <c r="C156" s="44">
        <f>C157</f>
        <v>348.06</v>
      </c>
      <c r="D156" s="44">
        <f>D157</f>
        <v>306.06</v>
      </c>
      <c r="E156" s="44">
        <f>E157</f>
        <v>42</v>
      </c>
      <c r="F156" s="44">
        <f>F157</f>
        <v>0</v>
      </c>
    </row>
    <row r="157" spans="1:6" s="8" customFormat="1" ht="25.5" customHeight="1" hidden="1">
      <c r="A157" s="117"/>
      <c r="B157" s="71" t="s">
        <v>25</v>
      </c>
      <c r="C157" s="28">
        <f t="shared" si="1"/>
        <v>348.06</v>
      </c>
      <c r="D157" s="28">
        <v>306.06</v>
      </c>
      <c r="E157" s="28">
        <v>42</v>
      </c>
      <c r="F157" s="28"/>
    </row>
    <row r="158" spans="1:6" s="8" customFormat="1" ht="27" customHeight="1" hidden="1">
      <c r="A158" s="117"/>
      <c r="B158" s="71"/>
      <c r="C158" s="28">
        <f t="shared" si="1"/>
        <v>0</v>
      </c>
      <c r="D158" s="28"/>
      <c r="E158" s="28"/>
      <c r="F158" s="28"/>
    </row>
    <row r="159" spans="1:6" s="8" customFormat="1" ht="27" customHeight="1" hidden="1">
      <c r="A159" s="116"/>
      <c r="B159" s="71"/>
      <c r="C159" s="28">
        <f>D159+E159+F159</f>
        <v>0</v>
      </c>
      <c r="D159" s="28"/>
      <c r="E159" s="28"/>
      <c r="F159" s="28"/>
    </row>
    <row r="160" spans="1:6" s="5" customFormat="1" ht="34.5" customHeight="1" hidden="1">
      <c r="A160" s="115">
        <v>11</v>
      </c>
      <c r="B160" s="55" t="s">
        <v>50</v>
      </c>
      <c r="C160" s="44">
        <f>D160+E160+F160</f>
        <v>921</v>
      </c>
      <c r="D160" s="44">
        <f>D161+D162</f>
        <v>100</v>
      </c>
      <c r="E160" s="44">
        <f>E161+E162</f>
        <v>407</v>
      </c>
      <c r="F160" s="47">
        <f>F161+F162</f>
        <v>414</v>
      </c>
    </row>
    <row r="161" spans="1:6" s="8" customFormat="1" ht="23.25" customHeight="1" hidden="1">
      <c r="A161" s="117"/>
      <c r="B161" s="71" t="s">
        <v>25</v>
      </c>
      <c r="C161" s="28">
        <f>D161+E161+F161</f>
        <v>921</v>
      </c>
      <c r="D161" s="28">
        <v>100</v>
      </c>
      <c r="E161" s="28">
        <v>407</v>
      </c>
      <c r="F161" s="28">
        <v>414</v>
      </c>
    </row>
    <row r="162" spans="1:6" s="8" customFormat="1" ht="30" customHeight="1" hidden="1">
      <c r="A162" s="116"/>
      <c r="B162" s="71"/>
      <c r="C162" s="28">
        <f>D162+E162+F162</f>
        <v>0</v>
      </c>
      <c r="D162" s="28"/>
      <c r="E162" s="28"/>
      <c r="F162" s="28"/>
    </row>
    <row r="163" spans="1:6" s="4" customFormat="1" ht="78.75" customHeight="1" hidden="1">
      <c r="A163" s="115">
        <v>12</v>
      </c>
      <c r="B163" s="21" t="s">
        <v>81</v>
      </c>
      <c r="C163" s="44">
        <f>C164</f>
        <v>833</v>
      </c>
      <c r="D163" s="44">
        <v>0</v>
      </c>
      <c r="E163" s="44">
        <f>E164</f>
        <v>414</v>
      </c>
      <c r="F163" s="44">
        <f>F164</f>
        <v>419</v>
      </c>
    </row>
    <row r="164" spans="1:6" s="9" customFormat="1" ht="22.5" customHeight="1" hidden="1">
      <c r="A164" s="117"/>
      <c r="B164" s="65" t="s">
        <v>25</v>
      </c>
      <c r="C164" s="28">
        <f aca="true" t="shared" si="2" ref="C164:C169">D164+E164+F164</f>
        <v>833</v>
      </c>
      <c r="D164" s="28"/>
      <c r="E164" s="28">
        <v>414</v>
      </c>
      <c r="F164" s="28">
        <v>419</v>
      </c>
    </row>
    <row r="165" spans="1:6" s="9" customFormat="1" ht="22.5" customHeight="1" hidden="1">
      <c r="A165" s="117"/>
      <c r="B165" s="65"/>
      <c r="C165" s="28">
        <f t="shared" si="2"/>
        <v>0</v>
      </c>
      <c r="D165" s="28"/>
      <c r="E165" s="28"/>
      <c r="F165" s="28"/>
    </row>
    <row r="166" spans="1:6" s="9" customFormat="1" ht="5.25" customHeight="1" hidden="1">
      <c r="A166" s="116"/>
      <c r="B166" s="65"/>
      <c r="C166" s="28">
        <f t="shared" si="2"/>
        <v>0</v>
      </c>
      <c r="D166" s="28"/>
      <c r="E166" s="28"/>
      <c r="F166" s="28"/>
    </row>
    <row r="167" spans="1:6" s="4" customFormat="1" ht="37.5" customHeight="1" hidden="1">
      <c r="A167" s="115">
        <v>13</v>
      </c>
      <c r="B167" s="55" t="s">
        <v>29</v>
      </c>
      <c r="C167" s="44">
        <f t="shared" si="2"/>
        <v>0</v>
      </c>
      <c r="D167" s="44">
        <v>0</v>
      </c>
      <c r="E167" s="44"/>
      <c r="F167" s="44"/>
    </row>
    <row r="168" spans="1:6" s="9" customFormat="1" ht="28.5" customHeight="1" hidden="1">
      <c r="A168" s="116"/>
      <c r="B168" s="65" t="s">
        <v>47</v>
      </c>
      <c r="C168" s="28">
        <f t="shared" si="2"/>
        <v>1014.936</v>
      </c>
      <c r="D168" s="28">
        <v>1014.936</v>
      </c>
      <c r="E168" s="28"/>
      <c r="F168" s="28"/>
    </row>
    <row r="169" spans="1:6" s="4" customFormat="1" ht="54" customHeight="1" hidden="1">
      <c r="A169" s="115"/>
      <c r="B169" s="72" t="s">
        <v>26</v>
      </c>
      <c r="C169" s="44">
        <f t="shared" si="2"/>
        <v>21132.23</v>
      </c>
      <c r="D169" s="44">
        <f>D170+D172</f>
        <v>2649.9999999999995</v>
      </c>
      <c r="E169" s="44">
        <f>E47+E53+E59+E65+E72+E79+E85+E91+E153+E156+E160+E163</f>
        <v>9392.4</v>
      </c>
      <c r="F169" s="44">
        <f>F170+F172</f>
        <v>9089.83</v>
      </c>
    </row>
    <row r="170" spans="1:6" s="4" customFormat="1" ht="30" customHeight="1" hidden="1">
      <c r="A170" s="117"/>
      <c r="B170" s="71" t="s">
        <v>25</v>
      </c>
      <c r="C170" s="44">
        <f>C164+C161+C157+C154+C92+C86+C73+C81+C66+C60+C54+C48</f>
        <v>12800.1</v>
      </c>
      <c r="D170" s="44">
        <f>D48+D54+D60+D73+D81+D86++D157+D161</f>
        <v>2649.9999999999995</v>
      </c>
      <c r="E170" s="44">
        <f>E164+E161+E157+E154+E92+E86+E81+E73+E66+E60+E54+E48</f>
        <v>4696.2</v>
      </c>
      <c r="F170" s="44">
        <f>F164+F161+F154+F92+F86+F81+F60+F54+F48</f>
        <v>5453.9</v>
      </c>
    </row>
    <row r="171" spans="1:6" s="9" customFormat="1" ht="1.5" customHeight="1" hidden="1">
      <c r="A171" s="117"/>
      <c r="B171" s="65" t="s">
        <v>47</v>
      </c>
      <c r="C171" s="73">
        <f>C168+C90</f>
        <v>1998.2970500000001</v>
      </c>
      <c r="D171" s="73">
        <f>D168+D90</f>
        <v>1998.2970500000001</v>
      </c>
      <c r="E171" s="73"/>
      <c r="F171" s="73"/>
    </row>
    <row r="172" spans="1:6" s="9" customFormat="1" ht="22.5" customHeight="1" hidden="1">
      <c r="A172" s="117"/>
      <c r="B172" s="65" t="s">
        <v>24</v>
      </c>
      <c r="C172" s="73">
        <f>C155+C93+C58+C52+C80</f>
        <v>8332.130000000001</v>
      </c>
      <c r="D172" s="73"/>
      <c r="E172" s="73">
        <f>E155+E93+E58+E52+E80</f>
        <v>4696.2</v>
      </c>
      <c r="F172" s="73">
        <f>F93+F58+F52+F80</f>
        <v>3635.93</v>
      </c>
    </row>
    <row r="173" spans="1:6" s="9" customFormat="1" ht="22.5" customHeight="1" hidden="1">
      <c r="A173" s="116"/>
      <c r="B173" s="65" t="s">
        <v>51</v>
      </c>
      <c r="C173" s="74"/>
      <c r="D173" s="74"/>
      <c r="E173" s="74"/>
      <c r="F173" s="74"/>
    </row>
    <row r="174" spans="1:6" s="9" customFormat="1" ht="22.5" customHeight="1" hidden="1">
      <c r="A174" s="75"/>
      <c r="B174" s="76"/>
      <c r="C174" s="74"/>
      <c r="D174" s="74"/>
      <c r="E174" s="74"/>
      <c r="F174" s="74"/>
    </row>
    <row r="175" spans="1:6" s="4" customFormat="1" ht="43.5" customHeight="1" hidden="1">
      <c r="A175" s="115"/>
      <c r="B175" s="77" t="s">
        <v>52</v>
      </c>
      <c r="C175" s="78"/>
      <c r="D175" s="78"/>
      <c r="E175" s="78"/>
      <c r="F175" s="78"/>
    </row>
    <row r="176" spans="1:6" s="4" customFormat="1" ht="34.5" customHeight="1" hidden="1">
      <c r="A176" s="116"/>
      <c r="B176" s="46"/>
      <c r="C176" s="79"/>
      <c r="D176" s="79"/>
      <c r="E176" s="63"/>
      <c r="F176" s="63"/>
    </row>
    <row r="177" spans="1:6" s="4" customFormat="1" ht="39" customHeight="1" hidden="1">
      <c r="A177" s="115">
        <v>1</v>
      </c>
      <c r="B177" s="55" t="s">
        <v>53</v>
      </c>
      <c r="C177" s="44">
        <f>D177+E177+F177</f>
        <v>816.4</v>
      </c>
      <c r="D177" s="44">
        <v>0</v>
      </c>
      <c r="E177" s="44">
        <f>E178</f>
        <v>500</v>
      </c>
      <c r="F177" s="44">
        <f>F178</f>
        <v>316.4</v>
      </c>
    </row>
    <row r="178" spans="1:6" s="9" customFormat="1" ht="28.5" customHeight="1" hidden="1">
      <c r="A178" s="116"/>
      <c r="B178" s="65" t="s">
        <v>25</v>
      </c>
      <c r="C178" s="28">
        <f>D178+E178+F178</f>
        <v>816.4</v>
      </c>
      <c r="D178" s="28"/>
      <c r="E178" s="28">
        <v>500</v>
      </c>
      <c r="F178" s="28">
        <v>316.4</v>
      </c>
    </row>
    <row r="179" spans="1:6" s="4" customFormat="1" ht="39" customHeight="1" hidden="1">
      <c r="A179" s="115">
        <v>2</v>
      </c>
      <c r="B179" s="55" t="s">
        <v>54</v>
      </c>
      <c r="C179" s="44">
        <f>C181</f>
        <v>626.56</v>
      </c>
      <c r="D179" s="44">
        <v>0</v>
      </c>
      <c r="E179" s="44">
        <f>E181+E180</f>
        <v>500</v>
      </c>
      <c r="F179" s="44">
        <f>F181+F180</f>
        <v>126.56</v>
      </c>
    </row>
    <row r="180" spans="1:6" s="4" customFormat="1" ht="28.5" customHeight="1" hidden="1">
      <c r="A180" s="117"/>
      <c r="B180" s="65" t="s">
        <v>25</v>
      </c>
      <c r="C180" s="28">
        <f>D180+E180+F180</f>
        <v>0</v>
      </c>
      <c r="D180" s="28"/>
      <c r="E180" s="28"/>
      <c r="F180" s="44"/>
    </row>
    <row r="181" spans="1:6" s="9" customFormat="1" ht="27" customHeight="1" hidden="1">
      <c r="A181" s="116"/>
      <c r="B181" s="65" t="s">
        <v>24</v>
      </c>
      <c r="C181" s="27">
        <f>E181+F181</f>
        <v>626.56</v>
      </c>
      <c r="D181" s="27"/>
      <c r="E181" s="27">
        <v>500</v>
      </c>
      <c r="F181" s="28">
        <v>126.56</v>
      </c>
    </row>
    <row r="182" spans="1:6" s="4" customFormat="1" ht="43.5" customHeight="1" hidden="1">
      <c r="A182" s="115"/>
      <c r="B182" s="72" t="s">
        <v>26</v>
      </c>
      <c r="C182" s="44">
        <f>E182+F182</f>
        <v>1442.96</v>
      </c>
      <c r="D182" s="44"/>
      <c r="E182" s="44">
        <f>E183+E185</f>
        <v>1000</v>
      </c>
      <c r="F182" s="44">
        <f>F183+F185</f>
        <v>442.96</v>
      </c>
    </row>
    <row r="183" spans="1:6" s="6" customFormat="1" ht="29.25" customHeight="1" hidden="1">
      <c r="A183" s="117"/>
      <c r="B183" s="46" t="s">
        <v>25</v>
      </c>
      <c r="C183" s="44">
        <f>C178</f>
        <v>816.4</v>
      </c>
      <c r="D183" s="44">
        <f>D178+D180</f>
        <v>0</v>
      </c>
      <c r="E183" s="44">
        <f>E178</f>
        <v>500</v>
      </c>
      <c r="F183" s="44">
        <f>F178</f>
        <v>316.4</v>
      </c>
    </row>
    <row r="184" spans="1:6" s="9" customFormat="1" ht="3.75" customHeight="1" hidden="1">
      <c r="A184" s="117"/>
      <c r="B184" s="65" t="s">
        <v>47</v>
      </c>
      <c r="C184" s="28">
        <f>D184+E184+F184</f>
        <v>0</v>
      </c>
      <c r="D184" s="28"/>
      <c r="E184" s="28"/>
      <c r="F184" s="28"/>
    </row>
    <row r="185" spans="1:6" s="9" customFormat="1" ht="25.5" customHeight="1" hidden="1">
      <c r="A185" s="117"/>
      <c r="B185" s="46" t="s">
        <v>24</v>
      </c>
      <c r="C185" s="44">
        <f>C181</f>
        <v>626.56</v>
      </c>
      <c r="D185" s="44">
        <f>D181</f>
        <v>0</v>
      </c>
      <c r="E185" s="44">
        <f>E181</f>
        <v>500</v>
      </c>
      <c r="F185" s="44">
        <f>F181</f>
        <v>126.56</v>
      </c>
    </row>
    <row r="186" spans="1:6" s="9" customFormat="1" ht="27" customHeight="1" hidden="1">
      <c r="A186" s="116"/>
      <c r="B186" s="65" t="s">
        <v>51</v>
      </c>
      <c r="C186" s="28">
        <f>D186+E186+F186</f>
        <v>0</v>
      </c>
      <c r="D186" s="28"/>
      <c r="E186" s="28"/>
      <c r="F186" s="28"/>
    </row>
    <row r="187" spans="1:6" s="9" customFormat="1" ht="54" customHeight="1" hidden="1">
      <c r="A187" s="75"/>
      <c r="B187" s="80" t="s">
        <v>89</v>
      </c>
      <c r="C187" s="28"/>
      <c r="D187" s="28"/>
      <c r="E187" s="28"/>
      <c r="F187" s="28"/>
    </row>
    <row r="188" spans="1:6" s="4" customFormat="1" ht="5.25" customHeight="1" hidden="1">
      <c r="A188" s="115">
        <v>1</v>
      </c>
      <c r="B188" s="55" t="s">
        <v>55</v>
      </c>
      <c r="C188" s="44">
        <f>D188+E188+F188</f>
        <v>967.2239999999999</v>
      </c>
      <c r="D188" s="44">
        <f>D189+D190</f>
        <v>370.224</v>
      </c>
      <c r="E188" s="44">
        <f>E189+E190</f>
        <v>597</v>
      </c>
      <c r="F188" s="44">
        <f>F189</f>
        <v>0</v>
      </c>
    </row>
    <row r="189" spans="1:6" s="6" customFormat="1" ht="28.5" customHeight="1" hidden="1">
      <c r="A189" s="117"/>
      <c r="B189" s="81" t="s">
        <v>25</v>
      </c>
      <c r="C189" s="47">
        <f>D189+E190+F189</f>
        <v>870.2239999999999</v>
      </c>
      <c r="D189" s="47">
        <v>370.224</v>
      </c>
      <c r="E189" s="29">
        <v>97</v>
      </c>
      <c r="F189" s="47"/>
    </row>
    <row r="190" spans="1:6" s="9" customFormat="1" ht="30" customHeight="1" hidden="1">
      <c r="A190" s="116"/>
      <c r="B190" s="81" t="s">
        <v>24</v>
      </c>
      <c r="C190" s="53">
        <f>D190+E190+F190</f>
        <v>500</v>
      </c>
      <c r="D190" s="53"/>
      <c r="E190" s="47">
        <v>500</v>
      </c>
      <c r="F190" s="47"/>
    </row>
    <row r="191" spans="1:6" s="10" customFormat="1" ht="54" customHeight="1" hidden="1">
      <c r="A191" s="115">
        <v>2</v>
      </c>
      <c r="B191" s="21" t="s">
        <v>82</v>
      </c>
      <c r="C191" s="44">
        <f>D191+E191+F191</f>
        <v>984.182</v>
      </c>
      <c r="D191" s="44">
        <f>D192</f>
        <v>0</v>
      </c>
      <c r="E191" s="44">
        <f>E192</f>
        <v>561.58</v>
      </c>
      <c r="F191" s="44">
        <f>F192</f>
        <v>422.602</v>
      </c>
    </row>
    <row r="192" spans="1:6" s="9" customFormat="1" ht="26.25" customHeight="1" hidden="1">
      <c r="A192" s="116"/>
      <c r="B192" s="65" t="s">
        <v>25</v>
      </c>
      <c r="C192" s="28">
        <f>D192+E192+F192</f>
        <v>984.182</v>
      </c>
      <c r="D192" s="28"/>
      <c r="E192" s="28">
        <v>561.58</v>
      </c>
      <c r="F192" s="28">
        <v>422.602</v>
      </c>
    </row>
    <row r="193" spans="1:6" s="2" customFormat="1" ht="22.5" customHeight="1" hidden="1">
      <c r="A193" s="49"/>
      <c r="B193" s="57"/>
      <c r="C193" s="82"/>
      <c r="D193" s="44" t="e">
        <f>#REF!+#REF!</f>
        <v>#REF!</v>
      </c>
      <c r="E193" s="83"/>
      <c r="F193" s="83"/>
    </row>
    <row r="194" spans="1:6" s="2" customFormat="1" ht="22.5" customHeight="1" hidden="1">
      <c r="A194" s="49"/>
      <c r="B194" s="57"/>
      <c r="C194" s="82"/>
      <c r="D194" s="44" t="e">
        <f>#REF!+#REF!</f>
        <v>#REF!</v>
      </c>
      <c r="E194" s="83"/>
      <c r="F194" s="83"/>
    </row>
    <row r="195" spans="1:6" s="2" customFormat="1" ht="22.5" customHeight="1" hidden="1">
      <c r="A195" s="49"/>
      <c r="B195" s="57"/>
      <c r="C195" s="82"/>
      <c r="D195" s="44" t="e">
        <f>#REF!+#REF!</f>
        <v>#REF!</v>
      </c>
      <c r="E195" s="83"/>
      <c r="F195" s="83"/>
    </row>
    <row r="196" spans="1:6" s="12" customFormat="1" ht="7.5" customHeight="1" hidden="1">
      <c r="A196" s="115">
        <v>3</v>
      </c>
      <c r="B196" s="21" t="s">
        <v>83</v>
      </c>
      <c r="C196" s="44">
        <f>D196+E196+F196</f>
        <v>1535.658</v>
      </c>
      <c r="D196" s="84">
        <f>D197</f>
        <v>0</v>
      </c>
      <c r="E196" s="85">
        <f>E197+E198</f>
        <v>561.5799999999999</v>
      </c>
      <c r="F196" s="85">
        <f>F197+F198</f>
        <v>974.078</v>
      </c>
    </row>
    <row r="197" spans="1:6" s="12" customFormat="1" ht="41.25" customHeight="1" hidden="1">
      <c r="A197" s="117"/>
      <c r="B197" s="46" t="s">
        <v>25</v>
      </c>
      <c r="C197" s="44">
        <f>D197+E197+F197</f>
        <v>616.9110000000001</v>
      </c>
      <c r="D197" s="84"/>
      <c r="E197" s="85">
        <v>201.5</v>
      </c>
      <c r="F197" s="85">
        <v>415.411</v>
      </c>
    </row>
    <row r="198" spans="1:6" s="6" customFormat="1" ht="27.75" customHeight="1" hidden="1">
      <c r="A198" s="116"/>
      <c r="B198" s="86" t="s">
        <v>24</v>
      </c>
      <c r="C198" s="87">
        <f>E198+F198</f>
        <v>918.7470000000001</v>
      </c>
      <c r="D198" s="88"/>
      <c r="E198" s="85">
        <v>360.08</v>
      </c>
      <c r="F198" s="85">
        <v>558.667</v>
      </c>
    </row>
    <row r="199" spans="1:6" s="6" customFormat="1" ht="3" customHeight="1" hidden="1">
      <c r="A199" s="115"/>
      <c r="B199" s="89" t="s">
        <v>56</v>
      </c>
      <c r="C199" s="44">
        <f>D199+E199+F199</f>
        <v>3487.064</v>
      </c>
      <c r="D199" s="44">
        <f>D200+D201</f>
        <v>370.224</v>
      </c>
      <c r="E199" s="44">
        <f>E200+E201</f>
        <v>1720.1599999999999</v>
      </c>
      <c r="F199" s="44">
        <f>F200+F201</f>
        <v>1396.6799999999998</v>
      </c>
    </row>
    <row r="200" spans="1:6" s="6" customFormat="1" ht="27.75" customHeight="1" hidden="1">
      <c r="A200" s="117"/>
      <c r="B200" s="57" t="s">
        <v>40</v>
      </c>
      <c r="C200" s="44">
        <f>D200+E200+F200</f>
        <v>2068.317</v>
      </c>
      <c r="D200" s="44">
        <f>D189+D192+D197</f>
        <v>370.224</v>
      </c>
      <c r="E200" s="44">
        <f>E189+E192+E197</f>
        <v>860.08</v>
      </c>
      <c r="F200" s="44">
        <f>F189+F192+F197</f>
        <v>838.0129999999999</v>
      </c>
    </row>
    <row r="201" spans="1:7" s="6" customFormat="1" ht="27.75" customHeight="1" hidden="1">
      <c r="A201" s="116"/>
      <c r="B201" s="57" t="s">
        <v>24</v>
      </c>
      <c r="C201" s="44">
        <f>C190+C198</f>
        <v>1418.747</v>
      </c>
      <c r="D201" s="44">
        <f>D190+D198</f>
        <v>0</v>
      </c>
      <c r="E201" s="44">
        <f>E190+E198</f>
        <v>860.0799999999999</v>
      </c>
      <c r="F201" s="44">
        <f>F190+F198</f>
        <v>558.667</v>
      </c>
      <c r="G201" s="22"/>
    </row>
    <row r="202" spans="1:7" ht="37.5" customHeight="1">
      <c r="A202" s="90"/>
      <c r="B202" s="43" t="s">
        <v>94</v>
      </c>
      <c r="C202" s="29"/>
      <c r="D202" s="44"/>
      <c r="E202" s="44"/>
      <c r="F202" s="44"/>
      <c r="G202" s="23"/>
    </row>
    <row r="203" spans="1:6" ht="25.5" customHeight="1">
      <c r="A203" s="110">
        <v>1</v>
      </c>
      <c r="B203" s="52" t="s">
        <v>35</v>
      </c>
      <c r="C203" s="44">
        <f aca="true" t="shared" si="3" ref="C203:C265">D203+E203+F203</f>
        <v>954.96499</v>
      </c>
      <c r="D203" s="44">
        <v>290.96499</v>
      </c>
      <c r="E203" s="45">
        <f>E204</f>
        <v>321</v>
      </c>
      <c r="F203" s="45">
        <f>F204</f>
        <v>343</v>
      </c>
    </row>
    <row r="204" spans="1:6" ht="23.25" customHeight="1">
      <c r="A204" s="110"/>
      <c r="B204" s="46" t="s">
        <v>25</v>
      </c>
      <c r="C204" s="47">
        <f t="shared" si="3"/>
        <v>954.96499</v>
      </c>
      <c r="D204" s="47">
        <v>290.96499</v>
      </c>
      <c r="E204" s="47">
        <v>321</v>
      </c>
      <c r="F204" s="47">
        <v>343</v>
      </c>
    </row>
    <row r="205" spans="1:6" ht="25.5" customHeight="1">
      <c r="A205" s="113">
        <v>2</v>
      </c>
      <c r="B205" s="51" t="s">
        <v>57</v>
      </c>
      <c r="C205" s="44">
        <f t="shared" si="3"/>
        <v>983.091</v>
      </c>
      <c r="D205" s="44">
        <f>D206</f>
        <v>319.091</v>
      </c>
      <c r="E205" s="45">
        <f>E206</f>
        <v>321</v>
      </c>
      <c r="F205" s="45">
        <f>F206</f>
        <v>343</v>
      </c>
    </row>
    <row r="206" spans="1:6" ht="23.25" customHeight="1">
      <c r="A206" s="113"/>
      <c r="B206" s="46" t="s">
        <v>25</v>
      </c>
      <c r="C206" s="47">
        <f t="shared" si="3"/>
        <v>983.091</v>
      </c>
      <c r="D206" s="47">
        <v>319.091</v>
      </c>
      <c r="E206" s="47">
        <v>321</v>
      </c>
      <c r="F206" s="47">
        <v>343</v>
      </c>
    </row>
    <row r="207" spans="1:6" ht="26.25">
      <c r="A207" s="112"/>
      <c r="B207" s="46" t="s">
        <v>58</v>
      </c>
      <c r="C207" s="44">
        <f t="shared" si="3"/>
        <v>0</v>
      </c>
      <c r="D207" s="44"/>
      <c r="E207" s="47"/>
      <c r="F207" s="47"/>
    </row>
    <row r="208" spans="1:6" ht="26.25">
      <c r="A208" s="112"/>
      <c r="B208" s="65" t="s">
        <v>47</v>
      </c>
      <c r="C208" s="28">
        <f t="shared" si="3"/>
        <v>100</v>
      </c>
      <c r="D208" s="28">
        <v>100</v>
      </c>
      <c r="E208" s="28"/>
      <c r="F208" s="28"/>
    </row>
    <row r="209" spans="1:6" ht="25.5" customHeight="1">
      <c r="A209" s="110">
        <v>3</v>
      </c>
      <c r="B209" s="52" t="s">
        <v>84</v>
      </c>
      <c r="C209" s="44">
        <f>D209+E209+F209</f>
        <v>8264</v>
      </c>
      <c r="D209" s="44">
        <v>6100</v>
      </c>
      <c r="E209" s="45">
        <f>E210+E212</f>
        <v>821</v>
      </c>
      <c r="F209" s="45">
        <f>F210+F212</f>
        <v>1343</v>
      </c>
    </row>
    <row r="210" spans="1:6" ht="23.25" customHeight="1">
      <c r="A210" s="110"/>
      <c r="B210" s="46" t="s">
        <v>25</v>
      </c>
      <c r="C210" s="47">
        <f t="shared" si="3"/>
        <v>1164</v>
      </c>
      <c r="D210" s="47">
        <v>500</v>
      </c>
      <c r="E210" s="47">
        <v>321</v>
      </c>
      <c r="F210" s="47">
        <v>343</v>
      </c>
    </row>
    <row r="211" spans="1:6" ht="26.25">
      <c r="A211" s="112"/>
      <c r="B211" s="65" t="s">
        <v>47</v>
      </c>
      <c r="C211" s="28">
        <f>D211+E211+F211</f>
        <v>100</v>
      </c>
      <c r="D211" s="28">
        <v>100</v>
      </c>
      <c r="E211" s="28"/>
      <c r="F211" s="28"/>
    </row>
    <row r="212" spans="1:6" ht="26.25">
      <c r="A212" s="112"/>
      <c r="B212" s="46" t="s">
        <v>24</v>
      </c>
      <c r="C212" s="47">
        <f>D212+E212+F212</f>
        <v>7100</v>
      </c>
      <c r="D212" s="47">
        <v>5600</v>
      </c>
      <c r="E212" s="47">
        <v>500</v>
      </c>
      <c r="F212" s="47">
        <v>1000</v>
      </c>
    </row>
    <row r="213" spans="1:7" ht="51">
      <c r="A213" s="113">
        <v>4</v>
      </c>
      <c r="B213" s="52" t="s">
        <v>85</v>
      </c>
      <c r="C213" s="99">
        <f t="shared" si="3"/>
        <v>367.14042</v>
      </c>
      <c r="D213" s="99">
        <f>D214</f>
        <v>67.14042</v>
      </c>
      <c r="E213" s="100">
        <f>E214</f>
        <v>214</v>
      </c>
      <c r="F213" s="100">
        <f>F214</f>
        <v>86</v>
      </c>
      <c r="G213" s="97"/>
    </row>
    <row r="214" spans="1:7" ht="23.25" customHeight="1">
      <c r="A214" s="113"/>
      <c r="B214" s="46" t="s">
        <v>25</v>
      </c>
      <c r="C214" s="47">
        <f t="shared" si="3"/>
        <v>367.14042</v>
      </c>
      <c r="D214" s="47">
        <v>67.14042</v>
      </c>
      <c r="E214" s="47">
        <v>214</v>
      </c>
      <c r="F214" s="47">
        <v>86</v>
      </c>
      <c r="G214" s="96"/>
    </row>
    <row r="215" spans="1:6" ht="26.25">
      <c r="A215" s="114"/>
      <c r="B215" s="65" t="s">
        <v>47</v>
      </c>
      <c r="C215" s="28">
        <f t="shared" si="3"/>
        <v>89.91072</v>
      </c>
      <c r="D215" s="28">
        <v>89.91072</v>
      </c>
      <c r="E215" s="28"/>
      <c r="F215" s="28"/>
    </row>
    <row r="216" spans="1:6" ht="57" customHeight="1">
      <c r="A216" s="110">
        <v>5</v>
      </c>
      <c r="B216" s="72" t="s">
        <v>59</v>
      </c>
      <c r="C216" s="99">
        <f t="shared" si="3"/>
        <v>964</v>
      </c>
      <c r="D216" s="99">
        <v>300</v>
      </c>
      <c r="E216" s="100">
        <f>E217</f>
        <v>321</v>
      </c>
      <c r="F216" s="100">
        <f>F217</f>
        <v>343</v>
      </c>
    </row>
    <row r="217" spans="1:6" ht="23.25" customHeight="1">
      <c r="A217" s="110"/>
      <c r="B217" s="46" t="s">
        <v>25</v>
      </c>
      <c r="C217" s="47">
        <f t="shared" si="3"/>
        <v>964</v>
      </c>
      <c r="D217" s="47">
        <v>300</v>
      </c>
      <c r="E217" s="47">
        <v>321</v>
      </c>
      <c r="F217" s="47">
        <v>343</v>
      </c>
    </row>
    <row r="218" spans="1:6" ht="26.25">
      <c r="A218" s="112"/>
      <c r="B218" s="65" t="s">
        <v>47</v>
      </c>
      <c r="C218" s="28">
        <f t="shared" si="3"/>
        <v>85.75</v>
      </c>
      <c r="D218" s="28">
        <v>85.75</v>
      </c>
      <c r="E218" s="28"/>
      <c r="F218" s="28"/>
    </row>
    <row r="219" spans="1:6" ht="51">
      <c r="A219" s="113">
        <v>6</v>
      </c>
      <c r="B219" s="72" t="s">
        <v>86</v>
      </c>
      <c r="C219" s="99">
        <f t="shared" si="3"/>
        <v>964</v>
      </c>
      <c r="D219" s="99">
        <v>300</v>
      </c>
      <c r="E219" s="100">
        <f>E220</f>
        <v>321</v>
      </c>
      <c r="F219" s="100">
        <f>F220</f>
        <v>343</v>
      </c>
    </row>
    <row r="220" spans="1:6" ht="23.25" customHeight="1">
      <c r="A220" s="113"/>
      <c r="B220" s="46" t="s">
        <v>25</v>
      </c>
      <c r="C220" s="47">
        <f t="shared" si="3"/>
        <v>964</v>
      </c>
      <c r="D220" s="47">
        <v>300</v>
      </c>
      <c r="E220" s="91">
        <v>321</v>
      </c>
      <c r="F220" s="91">
        <v>343</v>
      </c>
    </row>
    <row r="221" spans="1:6" ht="26.25">
      <c r="A221" s="114"/>
      <c r="B221" s="65" t="s">
        <v>47</v>
      </c>
      <c r="C221" s="28">
        <f t="shared" si="3"/>
        <v>87.53991</v>
      </c>
      <c r="D221" s="28">
        <v>87.53991</v>
      </c>
      <c r="E221" s="92"/>
      <c r="F221" s="92"/>
    </row>
    <row r="222" spans="1:6" ht="60" customHeight="1">
      <c r="A222" s="110">
        <v>7</v>
      </c>
      <c r="B222" s="30" t="s">
        <v>60</v>
      </c>
      <c r="C222" s="99">
        <f t="shared" si="3"/>
        <v>889</v>
      </c>
      <c r="D222" s="99">
        <v>200</v>
      </c>
      <c r="E222" s="100">
        <f>E223+E225</f>
        <v>460</v>
      </c>
      <c r="F222" s="100">
        <f>F223</f>
        <v>229</v>
      </c>
    </row>
    <row r="223" spans="1:6" ht="23.25" customHeight="1">
      <c r="A223" s="110"/>
      <c r="B223" s="46" t="s">
        <v>25</v>
      </c>
      <c r="C223" s="47">
        <f t="shared" si="3"/>
        <v>643</v>
      </c>
      <c r="D223" s="47">
        <v>200</v>
      </c>
      <c r="E223" s="47">
        <v>214</v>
      </c>
      <c r="F223" s="47">
        <v>229</v>
      </c>
    </row>
    <row r="224" spans="1:6" ht="26.25">
      <c r="A224" s="112"/>
      <c r="B224" s="65" t="s">
        <v>47</v>
      </c>
      <c r="C224" s="28">
        <f>D224</f>
        <v>87.0554</v>
      </c>
      <c r="D224" s="28">
        <v>87.0554</v>
      </c>
      <c r="E224" s="47"/>
      <c r="F224" s="47"/>
    </row>
    <row r="225" spans="1:6" ht="26.25">
      <c r="A225" s="112"/>
      <c r="B225" s="93" t="s">
        <v>24</v>
      </c>
      <c r="C225" s="128">
        <f>E225+F225</f>
        <v>246</v>
      </c>
      <c r="D225" s="95"/>
      <c r="E225" s="28">
        <v>246</v>
      </c>
      <c r="F225" s="73"/>
    </row>
    <row r="226" spans="1:6" ht="25.5" customHeight="1">
      <c r="A226" s="110">
        <v>8</v>
      </c>
      <c r="B226" s="72" t="s">
        <v>61</v>
      </c>
      <c r="C226" s="44">
        <f t="shared" si="3"/>
        <v>14325.134</v>
      </c>
      <c r="D226" s="44">
        <f>D227+D229+D230</f>
        <v>14325.134</v>
      </c>
      <c r="E226" s="45">
        <f>E227</f>
        <v>0</v>
      </c>
      <c r="F226" s="45">
        <f>F227</f>
        <v>0</v>
      </c>
    </row>
    <row r="227" spans="1:6" ht="23.25" customHeight="1">
      <c r="A227" s="110"/>
      <c r="B227" s="46" t="s">
        <v>25</v>
      </c>
      <c r="C227" s="47">
        <f t="shared" si="3"/>
        <v>500</v>
      </c>
      <c r="D227" s="47">
        <v>500</v>
      </c>
      <c r="E227" s="47"/>
      <c r="F227" s="47"/>
    </row>
    <row r="228" spans="1:6" ht="26.25">
      <c r="A228" s="112"/>
      <c r="B228" s="65" t="s">
        <v>47</v>
      </c>
      <c r="C228" s="28">
        <f>D228</f>
        <v>17.84127</v>
      </c>
      <c r="D228" s="28">
        <v>17.84127</v>
      </c>
      <c r="E228" s="28"/>
      <c r="F228" s="28"/>
    </row>
    <row r="229" spans="1:6" ht="26.25">
      <c r="A229" s="112"/>
      <c r="B229" s="57" t="s">
        <v>24</v>
      </c>
      <c r="C229" s="28">
        <f>D229</f>
        <v>12270</v>
      </c>
      <c r="D229" s="28">
        <v>12270</v>
      </c>
      <c r="E229" s="28"/>
      <c r="F229" s="28"/>
    </row>
    <row r="230" spans="1:6" ht="26.25">
      <c r="A230" s="112"/>
      <c r="B230" s="46" t="s">
        <v>62</v>
      </c>
      <c r="C230" s="53">
        <v>1555.134</v>
      </c>
      <c r="D230" s="53">
        <v>1555.134</v>
      </c>
      <c r="E230" s="47"/>
      <c r="F230" s="47"/>
    </row>
    <row r="231" spans="1:6" ht="48" customHeight="1">
      <c r="A231" s="110">
        <v>9</v>
      </c>
      <c r="B231" s="30" t="s">
        <v>63</v>
      </c>
      <c r="C231" s="99">
        <f t="shared" si="3"/>
        <v>579</v>
      </c>
      <c r="D231" s="99">
        <f>D232</f>
        <v>0</v>
      </c>
      <c r="E231" s="100">
        <f>E232</f>
        <v>350</v>
      </c>
      <c r="F231" s="100">
        <f>F232</f>
        <v>229</v>
      </c>
    </row>
    <row r="232" spans="1:6" ht="25.5" customHeight="1">
      <c r="A232" s="110"/>
      <c r="B232" s="46" t="s">
        <v>25</v>
      </c>
      <c r="C232" s="47">
        <f>D232+E232+F232</f>
        <v>579</v>
      </c>
      <c r="D232" s="47"/>
      <c r="E232" s="47">
        <v>350</v>
      </c>
      <c r="F232" s="47">
        <v>229</v>
      </c>
    </row>
    <row r="233" spans="1:6" ht="23.25" customHeight="1">
      <c r="A233" s="110">
        <v>10</v>
      </c>
      <c r="B233" s="30" t="s">
        <v>64</v>
      </c>
      <c r="C233" s="44">
        <f t="shared" si="3"/>
        <v>1179</v>
      </c>
      <c r="D233" s="44">
        <f>D234</f>
        <v>0</v>
      </c>
      <c r="E233" s="45">
        <f>E234</f>
        <v>321</v>
      </c>
      <c r="F233" s="45">
        <f>F234</f>
        <v>858</v>
      </c>
    </row>
    <row r="234" spans="1:6" ht="26.25">
      <c r="A234" s="110"/>
      <c r="B234" s="46" t="s">
        <v>25</v>
      </c>
      <c r="C234" s="47">
        <f t="shared" si="3"/>
        <v>1179</v>
      </c>
      <c r="D234" s="47"/>
      <c r="E234" s="47">
        <v>321</v>
      </c>
      <c r="F234" s="47">
        <v>858</v>
      </c>
    </row>
    <row r="235" spans="1:6" ht="26.25">
      <c r="A235" s="112"/>
      <c r="B235" s="46" t="s">
        <v>58</v>
      </c>
      <c r="C235" s="44">
        <f t="shared" si="3"/>
        <v>0</v>
      </c>
      <c r="D235" s="44"/>
      <c r="E235" s="47"/>
      <c r="F235" s="47"/>
    </row>
    <row r="236" spans="1:6" ht="26.25">
      <c r="A236" s="112"/>
      <c r="B236" s="65" t="s">
        <v>47</v>
      </c>
      <c r="C236" s="28">
        <f t="shared" si="3"/>
        <v>99</v>
      </c>
      <c r="D236" s="28">
        <v>99</v>
      </c>
      <c r="E236" s="28"/>
      <c r="F236" s="28"/>
    </row>
    <row r="237" spans="1:6" ht="30" customHeight="1">
      <c r="A237" s="110">
        <v>11</v>
      </c>
      <c r="B237" s="30" t="s">
        <v>65</v>
      </c>
      <c r="C237" s="99">
        <f t="shared" si="3"/>
        <v>977.0137199999999</v>
      </c>
      <c r="D237" s="99">
        <v>313.01372</v>
      </c>
      <c r="E237" s="100">
        <f>E238</f>
        <v>321</v>
      </c>
      <c r="F237" s="100">
        <f>F238</f>
        <v>343</v>
      </c>
    </row>
    <row r="238" spans="1:6" ht="26.25">
      <c r="A238" s="110"/>
      <c r="B238" s="46" t="s">
        <v>25</v>
      </c>
      <c r="C238" s="47">
        <f t="shared" si="3"/>
        <v>977.0137199999999</v>
      </c>
      <c r="D238" s="47">
        <v>313.01372</v>
      </c>
      <c r="E238" s="47">
        <v>321</v>
      </c>
      <c r="F238" s="47">
        <v>343</v>
      </c>
    </row>
    <row r="239" spans="1:6" ht="55.5" customHeight="1">
      <c r="A239" s="110">
        <v>12</v>
      </c>
      <c r="B239" s="51" t="s">
        <v>66</v>
      </c>
      <c r="C239" s="99">
        <f t="shared" si="3"/>
        <v>218.37644</v>
      </c>
      <c r="D239" s="99">
        <f>D240</f>
        <v>218.37644</v>
      </c>
      <c r="E239" s="44"/>
      <c r="F239" s="44"/>
    </row>
    <row r="240" spans="1:6" ht="26.25">
      <c r="A240" s="110"/>
      <c r="B240" s="46" t="s">
        <v>25</v>
      </c>
      <c r="C240" s="47">
        <f>D240</f>
        <v>218.37644</v>
      </c>
      <c r="D240" s="47">
        <v>218.37644</v>
      </c>
      <c r="E240" s="47"/>
      <c r="F240" s="47"/>
    </row>
    <row r="241" spans="1:6" ht="26.25">
      <c r="A241" s="110"/>
      <c r="B241" s="65" t="s">
        <v>47</v>
      </c>
      <c r="C241" s="28">
        <f t="shared" si="3"/>
        <v>34.8</v>
      </c>
      <c r="D241" s="28">
        <v>34.8</v>
      </c>
      <c r="E241" s="28"/>
      <c r="F241" s="28"/>
    </row>
    <row r="242" spans="1:6" ht="23.25" customHeight="1">
      <c r="A242" s="112"/>
      <c r="B242" s="65" t="s">
        <v>51</v>
      </c>
      <c r="C242" s="28">
        <f t="shared" si="3"/>
        <v>1082.77778</v>
      </c>
      <c r="D242" s="28">
        <v>1082.77778</v>
      </c>
      <c r="E242" s="28"/>
      <c r="F242" s="28"/>
    </row>
    <row r="243" spans="1:6" ht="60" customHeight="1">
      <c r="A243" s="110">
        <v>13</v>
      </c>
      <c r="B243" s="51" t="s">
        <v>67</v>
      </c>
      <c r="C243" s="99">
        <f t="shared" si="3"/>
        <v>95.17507</v>
      </c>
      <c r="D243" s="99">
        <v>95.17507</v>
      </c>
      <c r="E243" s="44"/>
      <c r="F243" s="44"/>
    </row>
    <row r="244" spans="1:6" ht="23.25" customHeight="1">
      <c r="A244" s="110"/>
      <c r="B244" s="81" t="s">
        <v>25</v>
      </c>
      <c r="C244" s="47">
        <f>D244+E244+E244</f>
        <v>95.17507</v>
      </c>
      <c r="D244" s="47">
        <v>95.17507</v>
      </c>
      <c r="E244" s="44"/>
      <c r="F244" s="44"/>
    </row>
    <row r="245" spans="1:6" ht="23.25" customHeight="1">
      <c r="A245" s="110"/>
      <c r="B245" s="71" t="s">
        <v>47</v>
      </c>
      <c r="C245" s="28">
        <f t="shared" si="3"/>
        <v>820.63998</v>
      </c>
      <c r="D245" s="28">
        <v>820.63998</v>
      </c>
      <c r="E245" s="28"/>
      <c r="F245" s="28"/>
    </row>
    <row r="246" spans="1:6" ht="26.25">
      <c r="A246" s="110"/>
      <c r="B246" s="71" t="s">
        <v>51</v>
      </c>
      <c r="C246" s="28">
        <f t="shared" si="3"/>
        <v>294.4919</v>
      </c>
      <c r="D246" s="28">
        <v>294.4919</v>
      </c>
      <c r="E246" s="28"/>
      <c r="F246" s="28"/>
    </row>
    <row r="247" spans="1:6" ht="23.25" customHeight="1">
      <c r="A247" s="110"/>
      <c r="B247" s="71" t="s">
        <v>68</v>
      </c>
      <c r="C247" s="28">
        <f t="shared" si="3"/>
        <v>550</v>
      </c>
      <c r="D247" s="28">
        <v>550</v>
      </c>
      <c r="E247" s="28"/>
      <c r="F247" s="28"/>
    </row>
    <row r="248" spans="1:6" ht="55.5" customHeight="1">
      <c r="A248" s="110">
        <v>14</v>
      </c>
      <c r="B248" s="51" t="s">
        <v>30</v>
      </c>
      <c r="C248" s="99">
        <f t="shared" si="3"/>
        <v>0</v>
      </c>
      <c r="D248" s="99">
        <v>0</v>
      </c>
      <c r="E248" s="44"/>
      <c r="F248" s="47"/>
    </row>
    <row r="249" spans="1:6" ht="30.75" customHeight="1">
      <c r="A249" s="110"/>
      <c r="B249" s="71" t="s">
        <v>47</v>
      </c>
      <c r="C249" s="28">
        <f t="shared" si="3"/>
        <v>1017.90888</v>
      </c>
      <c r="D249" s="28">
        <v>1017.90888</v>
      </c>
      <c r="E249" s="28"/>
      <c r="F249" s="28"/>
    </row>
    <row r="250" spans="1:6" ht="23.25" customHeight="1">
      <c r="A250" s="110"/>
      <c r="B250" s="71" t="s">
        <v>51</v>
      </c>
      <c r="C250" s="28">
        <f t="shared" si="3"/>
        <v>241.2659</v>
      </c>
      <c r="D250" s="28">
        <v>241.2659</v>
      </c>
      <c r="E250" s="28"/>
      <c r="F250" s="28"/>
    </row>
    <row r="251" spans="1:6" ht="57" customHeight="1">
      <c r="A251" s="110">
        <v>15</v>
      </c>
      <c r="B251" s="51" t="s">
        <v>69</v>
      </c>
      <c r="C251" s="99">
        <f t="shared" si="3"/>
        <v>0</v>
      </c>
      <c r="D251" s="99">
        <v>0</v>
      </c>
      <c r="E251" s="44"/>
      <c r="F251" s="44"/>
    </row>
    <row r="252" spans="1:6" ht="23.25" customHeight="1">
      <c r="A252" s="110"/>
      <c r="B252" s="65" t="s">
        <v>47</v>
      </c>
      <c r="C252" s="28">
        <f t="shared" si="3"/>
        <v>2099.91465</v>
      </c>
      <c r="D252" s="28">
        <v>2099.91465</v>
      </c>
      <c r="E252" s="28"/>
      <c r="F252" s="28"/>
    </row>
    <row r="253" spans="1:6" ht="26.25">
      <c r="A253" s="110"/>
      <c r="B253" s="65" t="s">
        <v>51</v>
      </c>
      <c r="C253" s="28">
        <f t="shared" si="3"/>
        <v>515.2069</v>
      </c>
      <c r="D253" s="28">
        <v>515.2069</v>
      </c>
      <c r="E253" s="28"/>
      <c r="F253" s="28"/>
    </row>
    <row r="254" spans="1:6" ht="23.25" customHeight="1">
      <c r="A254" s="110"/>
      <c r="B254" s="65" t="s">
        <v>70</v>
      </c>
      <c r="C254" s="28">
        <f t="shared" si="3"/>
        <v>900</v>
      </c>
      <c r="D254" s="28">
        <v>900</v>
      </c>
      <c r="E254" s="28"/>
      <c r="F254" s="28"/>
    </row>
    <row r="255" spans="1:6" ht="51">
      <c r="A255" s="110">
        <v>16</v>
      </c>
      <c r="B255" s="89" t="s">
        <v>31</v>
      </c>
      <c r="C255" s="99">
        <v>200</v>
      </c>
      <c r="D255" s="99">
        <v>200</v>
      </c>
      <c r="E255" s="44"/>
      <c r="F255" s="44"/>
    </row>
    <row r="256" spans="1:6" ht="23.25" customHeight="1">
      <c r="A256" s="110"/>
      <c r="B256" s="57" t="s">
        <v>25</v>
      </c>
      <c r="C256" s="47">
        <f t="shared" si="3"/>
        <v>200</v>
      </c>
      <c r="D256" s="47">
        <v>200</v>
      </c>
      <c r="E256" s="44"/>
      <c r="F256" s="44"/>
    </row>
    <row r="257" spans="1:6" ht="23.25" customHeight="1">
      <c r="A257" s="110"/>
      <c r="B257" s="65" t="s">
        <v>47</v>
      </c>
      <c r="C257" s="28">
        <f t="shared" si="3"/>
        <v>670.78834</v>
      </c>
      <c r="D257" s="28">
        <v>670.78834</v>
      </c>
      <c r="E257" s="28"/>
      <c r="F257" s="28"/>
    </row>
    <row r="258" spans="1:6" ht="48.75" customHeight="1">
      <c r="A258" s="110">
        <v>17</v>
      </c>
      <c r="B258" s="72" t="s">
        <v>71</v>
      </c>
      <c r="C258" s="99">
        <f t="shared" si="3"/>
        <v>7.265</v>
      </c>
      <c r="D258" s="99">
        <v>7.265</v>
      </c>
      <c r="E258" s="44"/>
      <c r="F258" s="44"/>
    </row>
    <row r="259" spans="1:6" ht="23.25" customHeight="1">
      <c r="A259" s="110"/>
      <c r="B259" s="57" t="s">
        <v>25</v>
      </c>
      <c r="C259" s="47">
        <f>D259</f>
        <v>7.265</v>
      </c>
      <c r="D259" s="47">
        <v>7.265</v>
      </c>
      <c r="E259" s="44"/>
      <c r="F259" s="44"/>
    </row>
    <row r="260" spans="1:6" ht="26.25">
      <c r="A260" s="110"/>
      <c r="B260" s="65" t="s">
        <v>47</v>
      </c>
      <c r="C260" s="28">
        <v>19.05394</v>
      </c>
      <c r="D260" s="28">
        <v>19.05394</v>
      </c>
      <c r="E260" s="28"/>
      <c r="F260" s="28"/>
    </row>
    <row r="261" spans="1:6" ht="23.25" customHeight="1">
      <c r="A261" s="110"/>
      <c r="B261" s="65" t="s">
        <v>51</v>
      </c>
      <c r="C261" s="28"/>
      <c r="D261" s="28"/>
      <c r="E261" s="28"/>
      <c r="F261" s="28"/>
    </row>
    <row r="262" spans="1:6" ht="30" customHeight="1">
      <c r="A262" s="110">
        <v>18</v>
      </c>
      <c r="B262" s="72" t="s">
        <v>32</v>
      </c>
      <c r="C262" s="44">
        <f>C263+C264</f>
        <v>4369.93335</v>
      </c>
      <c r="D262" s="44">
        <f>D263+D264</f>
        <v>4369.93335</v>
      </c>
      <c r="E262" s="44"/>
      <c r="F262" s="44"/>
    </row>
    <row r="263" spans="1:6" ht="25.5" customHeight="1">
      <c r="A263" s="110"/>
      <c r="B263" s="57" t="s">
        <v>25</v>
      </c>
      <c r="C263" s="47">
        <v>69.93335</v>
      </c>
      <c r="D263" s="47">
        <v>69.93335</v>
      </c>
      <c r="E263" s="44"/>
      <c r="F263" s="44"/>
    </row>
    <row r="264" spans="1:6" ht="26.25">
      <c r="A264" s="110"/>
      <c r="B264" s="46" t="s">
        <v>24</v>
      </c>
      <c r="C264" s="47">
        <v>4300</v>
      </c>
      <c r="D264" s="47">
        <v>4300</v>
      </c>
      <c r="E264" s="47"/>
      <c r="F264" s="47"/>
    </row>
    <row r="265" spans="1:6" ht="51">
      <c r="A265" s="110">
        <v>19</v>
      </c>
      <c r="B265" s="72" t="s">
        <v>72</v>
      </c>
      <c r="C265" s="99">
        <f t="shared" si="3"/>
        <v>19.04</v>
      </c>
      <c r="D265" s="99">
        <v>19.04</v>
      </c>
      <c r="E265" s="44"/>
      <c r="F265" s="44"/>
    </row>
    <row r="266" spans="1:6" ht="23.25" customHeight="1">
      <c r="A266" s="110"/>
      <c r="B266" s="57" t="s">
        <v>25</v>
      </c>
      <c r="C266" s="47">
        <f>D266</f>
        <v>19.04</v>
      </c>
      <c r="D266" s="47">
        <v>19.04</v>
      </c>
      <c r="E266" s="44"/>
      <c r="F266" s="44"/>
    </row>
    <row r="267" spans="1:6" ht="23.25" customHeight="1">
      <c r="A267" s="110"/>
      <c r="B267" s="65" t="s">
        <v>47</v>
      </c>
      <c r="C267" s="28">
        <v>75.64117</v>
      </c>
      <c r="D267" s="28">
        <v>75.64117</v>
      </c>
      <c r="E267" s="28"/>
      <c r="F267" s="28"/>
    </row>
    <row r="268" spans="1:6" ht="53.25" customHeight="1">
      <c r="A268" s="110">
        <v>20</v>
      </c>
      <c r="B268" s="72" t="s">
        <v>33</v>
      </c>
      <c r="C268" s="99">
        <f>C270</f>
        <v>2573.33</v>
      </c>
      <c r="D268" s="99">
        <v>0</v>
      </c>
      <c r="E268" s="99">
        <f>E270+E269</f>
        <v>2000</v>
      </c>
      <c r="F268" s="99">
        <f>F270+F269</f>
        <v>573.33</v>
      </c>
    </row>
    <row r="269" spans="1:6" ht="23.25" customHeight="1">
      <c r="A269" s="110"/>
      <c r="B269" s="65" t="s">
        <v>47</v>
      </c>
      <c r="C269" s="28">
        <v>203.793</v>
      </c>
      <c r="D269" s="28">
        <v>203.793</v>
      </c>
      <c r="E269" s="28"/>
      <c r="F269" s="44"/>
    </row>
    <row r="270" spans="1:6" ht="26.25">
      <c r="A270" s="111"/>
      <c r="B270" s="65" t="s">
        <v>24</v>
      </c>
      <c r="C270" s="128">
        <f>E270+F270</f>
        <v>2573.33</v>
      </c>
      <c r="D270" s="129"/>
      <c r="E270" s="128">
        <v>2000</v>
      </c>
      <c r="F270" s="28">
        <v>573.33</v>
      </c>
    </row>
    <row r="271" spans="1:6" ht="51">
      <c r="A271" s="110">
        <v>21</v>
      </c>
      <c r="B271" s="72" t="s">
        <v>73</v>
      </c>
      <c r="C271" s="99">
        <f>D271+E271</f>
        <v>4521</v>
      </c>
      <c r="D271" s="99">
        <v>4200</v>
      </c>
      <c r="E271" s="99">
        <f>E272</f>
        <v>321</v>
      </c>
      <c r="F271" s="44">
        <f>F272</f>
        <v>0</v>
      </c>
    </row>
    <row r="272" spans="1:6" ht="26.25">
      <c r="A272" s="110"/>
      <c r="B272" s="46" t="s">
        <v>25</v>
      </c>
      <c r="C272" s="47">
        <f>D272+E272+F272</f>
        <v>521</v>
      </c>
      <c r="D272" s="47">
        <v>200</v>
      </c>
      <c r="E272" s="47">
        <v>321</v>
      </c>
      <c r="F272" s="47"/>
    </row>
    <row r="273" spans="1:6" ht="26.25">
      <c r="A273" s="110"/>
      <c r="B273" s="65" t="s">
        <v>47</v>
      </c>
      <c r="C273" s="28">
        <f>D273+E273+F273</f>
        <v>156.7828</v>
      </c>
      <c r="D273" s="28">
        <v>156.7828</v>
      </c>
      <c r="E273" s="28"/>
      <c r="F273" s="28"/>
    </row>
    <row r="274" spans="1:6" ht="26.25">
      <c r="A274" s="110"/>
      <c r="B274" s="46" t="s">
        <v>24</v>
      </c>
      <c r="C274" s="47">
        <v>4000</v>
      </c>
      <c r="D274" s="47">
        <v>4000</v>
      </c>
      <c r="E274" s="47"/>
      <c r="F274" s="47"/>
    </row>
    <row r="275" spans="1:6" ht="25.5" customHeight="1">
      <c r="A275" s="110"/>
      <c r="B275" s="65" t="s">
        <v>51</v>
      </c>
      <c r="C275" s="28">
        <f>D275+E275+F275</f>
        <v>430.364</v>
      </c>
      <c r="D275" s="28">
        <v>430.364</v>
      </c>
      <c r="E275" s="28"/>
      <c r="F275" s="28"/>
    </row>
    <row r="276" spans="1:6" ht="50.25" customHeight="1">
      <c r="A276" s="110">
        <v>22</v>
      </c>
      <c r="B276" s="72" t="s">
        <v>34</v>
      </c>
      <c r="C276" s="99">
        <f>C279</f>
        <v>4000</v>
      </c>
      <c r="D276" s="99">
        <f>D277+D279</f>
        <v>4000</v>
      </c>
      <c r="E276" s="44">
        <f>E277</f>
        <v>0</v>
      </c>
      <c r="F276" s="44">
        <f>F277</f>
        <v>0</v>
      </c>
    </row>
    <row r="277" spans="1:6" ht="26.25">
      <c r="A277" s="110"/>
      <c r="B277" s="81" t="s">
        <v>25</v>
      </c>
      <c r="C277" s="47">
        <f>D277+E277+F277</f>
        <v>0</v>
      </c>
      <c r="D277" s="47"/>
      <c r="E277" s="47"/>
      <c r="F277" s="47"/>
    </row>
    <row r="278" spans="1:6" ht="23.25" customHeight="1">
      <c r="A278" s="110"/>
      <c r="B278" s="65" t="s">
        <v>47</v>
      </c>
      <c r="C278" s="28">
        <f>D278+E278+F278</f>
        <v>0.44966</v>
      </c>
      <c r="D278" s="28">
        <v>0.44966</v>
      </c>
      <c r="E278" s="28"/>
      <c r="F278" s="28"/>
    </row>
    <row r="279" spans="1:6" ht="25.5" customHeight="1">
      <c r="A279" s="110"/>
      <c r="B279" s="81" t="s">
        <v>24</v>
      </c>
      <c r="C279" s="47">
        <v>4000</v>
      </c>
      <c r="D279" s="47">
        <v>4000</v>
      </c>
      <c r="E279" s="47"/>
      <c r="F279" s="47"/>
    </row>
    <row r="280" spans="1:6" ht="26.25">
      <c r="A280" s="110"/>
      <c r="B280" s="65" t="s">
        <v>51</v>
      </c>
      <c r="C280" s="28">
        <f>D280+E280+F280</f>
        <v>294.88</v>
      </c>
      <c r="D280" s="28">
        <v>294.88</v>
      </c>
      <c r="E280" s="28"/>
      <c r="F280" s="28"/>
    </row>
    <row r="281" spans="1:6" ht="31.5" customHeight="1">
      <c r="A281" s="110">
        <v>23</v>
      </c>
      <c r="B281" s="89" t="s">
        <v>74</v>
      </c>
      <c r="C281" s="44">
        <f>D281+E281+F281</f>
        <v>0</v>
      </c>
      <c r="D281" s="44"/>
      <c r="E281" s="44"/>
      <c r="F281" s="44"/>
    </row>
    <row r="282" spans="1:6" ht="25.5" customHeight="1">
      <c r="A282" s="110"/>
      <c r="B282" s="81" t="s">
        <v>25</v>
      </c>
      <c r="C282" s="47">
        <f>D282</f>
        <v>0</v>
      </c>
      <c r="D282" s="47"/>
      <c r="E282" s="44"/>
      <c r="F282" s="44"/>
    </row>
    <row r="283" spans="1:6" ht="23.25" customHeight="1">
      <c r="A283" s="110"/>
      <c r="B283" s="65" t="s">
        <v>47</v>
      </c>
      <c r="C283" s="28">
        <v>6.632</v>
      </c>
      <c r="D283" s="28">
        <v>6.63202</v>
      </c>
      <c r="E283" s="28"/>
      <c r="F283" s="28"/>
    </row>
    <row r="284" spans="1:6" ht="75" customHeight="1">
      <c r="A284" s="110">
        <v>24</v>
      </c>
      <c r="B284" s="89" t="s">
        <v>87</v>
      </c>
      <c r="C284" s="99">
        <f>D284+E284+F284</f>
        <v>0</v>
      </c>
      <c r="D284" s="101">
        <v>0</v>
      </c>
      <c r="E284" s="44"/>
      <c r="F284" s="44"/>
    </row>
    <row r="285" spans="1:6" ht="26.25">
      <c r="A285" s="110"/>
      <c r="B285" s="65" t="s">
        <v>47</v>
      </c>
      <c r="C285" s="28">
        <f>D285+E285+F285</f>
        <v>942.166</v>
      </c>
      <c r="D285" s="28">
        <v>942.166</v>
      </c>
      <c r="E285" s="28"/>
      <c r="F285" s="28"/>
    </row>
    <row r="286" spans="1:6" ht="25.5" customHeight="1">
      <c r="A286" s="110">
        <v>25</v>
      </c>
      <c r="B286" s="55" t="s">
        <v>75</v>
      </c>
      <c r="C286" s="99">
        <f>D286+E286+F286</f>
        <v>1500</v>
      </c>
      <c r="D286" s="103">
        <f>D287</f>
        <v>100</v>
      </c>
      <c r="E286" s="103">
        <f>E287+E288</f>
        <v>700</v>
      </c>
      <c r="F286" s="103">
        <f>F287+F288</f>
        <v>700</v>
      </c>
    </row>
    <row r="287" spans="1:6" ht="23.25" customHeight="1">
      <c r="A287" s="110"/>
      <c r="B287" s="46" t="s">
        <v>25</v>
      </c>
      <c r="C287" s="101">
        <f>D287+E287+F287</f>
        <v>500</v>
      </c>
      <c r="D287" s="104">
        <v>100</v>
      </c>
      <c r="E287" s="104">
        <v>200</v>
      </c>
      <c r="F287" s="104">
        <v>200</v>
      </c>
    </row>
    <row r="288" spans="1:6" ht="25.5" customHeight="1">
      <c r="A288" s="110"/>
      <c r="B288" s="86" t="s">
        <v>24</v>
      </c>
      <c r="C288" s="105">
        <v>1000</v>
      </c>
      <c r="D288" s="106"/>
      <c r="E288" s="104">
        <v>500</v>
      </c>
      <c r="F288" s="104">
        <v>500</v>
      </c>
    </row>
    <row r="289" spans="1:7" ht="23.25" customHeight="1">
      <c r="A289" s="110">
        <v>26</v>
      </c>
      <c r="B289" s="55" t="s">
        <v>76</v>
      </c>
      <c r="C289" s="102">
        <f>C290+C291</f>
        <v>1500</v>
      </c>
      <c r="D289" s="107">
        <v>100</v>
      </c>
      <c r="E289" s="103">
        <v>700</v>
      </c>
      <c r="F289" s="103">
        <v>700</v>
      </c>
      <c r="G289" s="97"/>
    </row>
    <row r="290" spans="1:6" ht="25.5" customHeight="1">
      <c r="A290" s="110"/>
      <c r="B290" s="46" t="s">
        <v>25</v>
      </c>
      <c r="C290" s="101">
        <f>D290+E290+F290</f>
        <v>500</v>
      </c>
      <c r="D290" s="104">
        <v>100</v>
      </c>
      <c r="E290" s="104">
        <v>200</v>
      </c>
      <c r="F290" s="104">
        <v>200</v>
      </c>
    </row>
    <row r="291" spans="1:6" ht="23.25" customHeight="1">
      <c r="A291" s="110"/>
      <c r="B291" s="86" t="s">
        <v>24</v>
      </c>
      <c r="C291" s="56">
        <f>E291+F291</f>
        <v>1000</v>
      </c>
      <c r="D291" s="106"/>
      <c r="E291" s="56">
        <v>500</v>
      </c>
      <c r="F291" s="56">
        <v>500</v>
      </c>
    </row>
    <row r="292" spans="1:6" ht="30" customHeight="1">
      <c r="A292" s="110"/>
      <c r="B292" s="76" t="s">
        <v>77</v>
      </c>
      <c r="C292" s="44">
        <f>D292+E292+F292</f>
        <v>49450.463990000004</v>
      </c>
      <c r="D292" s="44">
        <f>D203+D205+D209+D213+D216+D219+D222+D226+D237+D239+D243+D256+D258+D262+D265+D271+D276+D281+D286+D289</f>
        <v>35525.13399</v>
      </c>
      <c r="E292" s="44">
        <f>E289+E286+E271+E268+E237+E233+E231+E222+E219+E216+E213+E209+E205+E203</f>
        <v>7492</v>
      </c>
      <c r="F292" s="44">
        <f>F289+F286+F268+F237+F233+F231+F222+F219+F216+F213+F209+F205+F203</f>
        <v>6433.33</v>
      </c>
    </row>
    <row r="293" spans="1:6" ht="30" customHeight="1">
      <c r="A293" s="110"/>
      <c r="B293" s="89" t="s">
        <v>40</v>
      </c>
      <c r="C293" s="44">
        <f>D293+E293+F293</f>
        <v>11405.99999</v>
      </c>
      <c r="D293" s="44">
        <f>D204+D206+D210+D214+D217+D220+D223+D227+D232+D234+D238+D240+D256+D259+D263+D266+D272+D277+D282+D287+D290+D244</f>
        <v>3799.9999899999993</v>
      </c>
      <c r="E293" s="44">
        <v>3746</v>
      </c>
      <c r="F293" s="44">
        <v>3860</v>
      </c>
    </row>
    <row r="294" spans="1:6" ht="25.5" customHeight="1">
      <c r="A294" s="110"/>
      <c r="B294" s="65" t="s">
        <v>47</v>
      </c>
      <c r="C294" s="28">
        <v>6715.66811</v>
      </c>
      <c r="D294" s="28">
        <f>D208+D211+D215+D218+D221+D224+D228+D236+D241+D245+D249+D252+D257+D267+D269+D273+D278+D283+D285+D260</f>
        <v>6715.66774</v>
      </c>
      <c r="E294" s="28"/>
      <c r="F294" s="28"/>
    </row>
    <row r="295" spans="1:7" ht="30" customHeight="1">
      <c r="A295" s="110"/>
      <c r="B295" s="89" t="s">
        <v>24</v>
      </c>
      <c r="C295" s="44">
        <f>D295+E295+F295</f>
        <v>36489.33</v>
      </c>
      <c r="D295" s="44">
        <f>D212+D229+D274+D279+D264</f>
        <v>30170</v>
      </c>
      <c r="E295" s="44">
        <f>E291+E288+E270+E225+E20+E212</f>
        <v>3746</v>
      </c>
      <c r="F295" s="44">
        <f>F291+F288+F270+F212</f>
        <v>2573.33</v>
      </c>
      <c r="G295" s="96"/>
    </row>
    <row r="296" spans="1:6" ht="25.5" customHeight="1">
      <c r="A296" s="110"/>
      <c r="B296" s="65" t="s">
        <v>51</v>
      </c>
      <c r="C296" s="28">
        <f>C242+C246+C250+C253+C275+C280</f>
        <v>2858.98648</v>
      </c>
      <c r="D296" s="28">
        <f>D242+D246+D250+D253+D275+D280</f>
        <v>2858.98648</v>
      </c>
      <c r="E296" s="28"/>
      <c r="F296" s="28"/>
    </row>
    <row r="297" spans="1:6" ht="30" customHeight="1">
      <c r="A297" s="110"/>
      <c r="B297" s="89" t="s">
        <v>78</v>
      </c>
      <c r="C297" s="44">
        <f>D297+E297+F297</f>
        <v>0</v>
      </c>
      <c r="D297" s="44"/>
      <c r="E297" s="44"/>
      <c r="F297" s="44"/>
    </row>
    <row r="298" spans="1:6" ht="25.5" customHeight="1">
      <c r="A298" s="110"/>
      <c r="B298" s="65" t="s">
        <v>70</v>
      </c>
      <c r="C298" s="28">
        <v>1450</v>
      </c>
      <c r="D298" s="28">
        <f>D247+D254</f>
        <v>1450</v>
      </c>
      <c r="E298" s="28"/>
      <c r="F298" s="28"/>
    </row>
    <row r="299" spans="1:6" ht="26.25" customHeight="1">
      <c r="A299" s="90"/>
      <c r="B299" s="89" t="s">
        <v>62</v>
      </c>
      <c r="C299" s="44">
        <v>1555.134</v>
      </c>
      <c r="D299" s="44">
        <v>1555.134</v>
      </c>
      <c r="E299" s="94"/>
      <c r="F299" s="94"/>
    </row>
    <row r="300" spans="1:6" ht="23.25" customHeight="1" hidden="1">
      <c r="A300" s="124"/>
      <c r="B300" s="34"/>
      <c r="C300" s="31">
        <f>D300+E300+F300</f>
        <v>80714.62799</v>
      </c>
      <c r="D300" s="31">
        <f>D40+D169+D182+D199+D292</f>
        <v>39623.01399</v>
      </c>
      <c r="E300" s="31">
        <f>E292+E199+E182+E169+E40</f>
        <v>22267.143999999997</v>
      </c>
      <c r="F300" s="31">
        <f>F292+F199+F182+F169+F40</f>
        <v>18824.47</v>
      </c>
    </row>
    <row r="301" spans="1:6" ht="30" customHeight="1" hidden="1">
      <c r="A301" s="125"/>
      <c r="B301" s="35" t="s">
        <v>40</v>
      </c>
      <c r="C301" s="31">
        <f>D301+E301+F301</f>
        <v>30887.056989999994</v>
      </c>
      <c r="D301" s="31">
        <f>D41+D170+D180+D200+D293</f>
        <v>7897.8799899999985</v>
      </c>
      <c r="E301" s="31">
        <f>E293+E200+E183+E170+E41</f>
        <v>11643.863999999998</v>
      </c>
      <c r="F301" s="31">
        <f>F293+F200+F183+F170+F41</f>
        <v>11345.312999999998</v>
      </c>
    </row>
    <row r="302" spans="1:6" ht="23.25" hidden="1">
      <c r="A302" s="125"/>
      <c r="B302" s="33" t="s">
        <v>47</v>
      </c>
      <c r="C302" s="32">
        <f>C294+C171</f>
        <v>8713.96516</v>
      </c>
      <c r="D302" s="32">
        <f>D171+D184+D294</f>
        <v>8713.96479</v>
      </c>
      <c r="E302" s="32"/>
      <c r="F302" s="32"/>
    </row>
    <row r="303" spans="1:6" ht="30" customHeight="1" hidden="1">
      <c r="A303" s="125"/>
      <c r="B303" s="35" t="s">
        <v>24</v>
      </c>
      <c r="C303" s="31">
        <f>D303+E303+F303</f>
        <v>48272.437</v>
      </c>
      <c r="D303" s="31">
        <f>D295+D201+D185+D172+D45</f>
        <v>30170</v>
      </c>
      <c r="E303" s="31">
        <f>E295+E201+E185+E172+E45</f>
        <v>10623.279999999999</v>
      </c>
      <c r="F303" s="31">
        <f>F295+F201+F185+F172+F45</f>
        <v>7479.156999999999</v>
      </c>
    </row>
    <row r="304" spans="1:6" ht="23.25" hidden="1">
      <c r="A304" s="125"/>
      <c r="B304" s="33" t="s">
        <v>51</v>
      </c>
      <c r="C304" s="32">
        <f>C296</f>
        <v>2858.98648</v>
      </c>
      <c r="D304" s="32">
        <f>D296</f>
        <v>2858.98648</v>
      </c>
      <c r="E304" s="32"/>
      <c r="F304" s="32"/>
    </row>
    <row r="305" spans="1:6" ht="30" customHeight="1" hidden="1">
      <c r="A305" s="125"/>
      <c r="B305" s="35" t="s">
        <v>78</v>
      </c>
      <c r="C305" s="31">
        <f>D305+E305+F305</f>
        <v>0</v>
      </c>
      <c r="D305" s="31"/>
      <c r="E305" s="31"/>
      <c r="F305" s="31"/>
    </row>
    <row r="306" spans="1:6" ht="23.25" hidden="1">
      <c r="A306" s="126"/>
      <c r="B306" s="33" t="s">
        <v>70</v>
      </c>
      <c r="C306" s="32">
        <v>1450</v>
      </c>
      <c r="D306" s="32">
        <v>1450</v>
      </c>
      <c r="E306" s="32"/>
      <c r="F306" s="32"/>
    </row>
    <row r="307" spans="1:6" ht="30" hidden="1">
      <c r="A307" s="25"/>
      <c r="B307" s="20" t="s">
        <v>62</v>
      </c>
      <c r="C307" s="24">
        <v>1555.134</v>
      </c>
      <c r="D307" s="24">
        <v>1555.134</v>
      </c>
      <c r="E307" s="26"/>
      <c r="F307" s="26"/>
    </row>
  </sheetData>
  <mergeCells count="66">
    <mergeCell ref="A300:A306"/>
    <mergeCell ref="A271:A275"/>
    <mergeCell ref="A276:A280"/>
    <mergeCell ref="A281:A283"/>
    <mergeCell ref="A284:A285"/>
    <mergeCell ref="A292:A298"/>
    <mergeCell ref="B11:F11"/>
    <mergeCell ref="B12:F12"/>
    <mergeCell ref="A199:A201"/>
    <mergeCell ref="A153:A155"/>
    <mergeCell ref="A163:A166"/>
    <mergeCell ref="A167:A168"/>
    <mergeCell ref="A156:A159"/>
    <mergeCell ref="A160:A162"/>
    <mergeCell ref="A182:A186"/>
    <mergeCell ref="A188:A190"/>
    <mergeCell ref="A65:A71"/>
    <mergeCell ref="A85:A90"/>
    <mergeCell ref="A72:A78"/>
    <mergeCell ref="A179:A181"/>
    <mergeCell ref="A79:A81"/>
    <mergeCell ref="A91:A93"/>
    <mergeCell ref="A169:A173"/>
    <mergeCell ref="A177:A178"/>
    <mergeCell ref="F15:F16"/>
    <mergeCell ref="B15:B16"/>
    <mergeCell ref="D15:D16"/>
    <mergeCell ref="A15:A16"/>
    <mergeCell ref="C15:C16"/>
    <mergeCell ref="E15:E16"/>
    <mergeCell ref="A28:A30"/>
    <mergeCell ref="A59:A64"/>
    <mergeCell ref="A47:A52"/>
    <mergeCell ref="A40:A45"/>
    <mergeCell ref="A34:A39"/>
    <mergeCell ref="A53:A58"/>
    <mergeCell ref="A203:A204"/>
    <mergeCell ref="A191:A192"/>
    <mergeCell ref="A175:A176"/>
    <mergeCell ref="A196:A198"/>
    <mergeCell ref="A205:A208"/>
    <mergeCell ref="A209:A212"/>
    <mergeCell ref="A213:A215"/>
    <mergeCell ref="A216:A218"/>
    <mergeCell ref="A219:A221"/>
    <mergeCell ref="A222:A225"/>
    <mergeCell ref="A226:A230"/>
    <mergeCell ref="A231:A232"/>
    <mergeCell ref="A233:A236"/>
    <mergeCell ref="A237:A238"/>
    <mergeCell ref="A239:A242"/>
    <mergeCell ref="A243:A247"/>
    <mergeCell ref="A255:A257"/>
    <mergeCell ref="A248:A250"/>
    <mergeCell ref="A251:A254"/>
    <mergeCell ref="A262:A264"/>
    <mergeCell ref="A258:A261"/>
    <mergeCell ref="A265:A267"/>
    <mergeCell ref="A268:A270"/>
    <mergeCell ref="A286:A288"/>
    <mergeCell ref="A289:A291"/>
    <mergeCell ref="E6:F6"/>
    <mergeCell ref="E1:F1"/>
    <mergeCell ref="E2:F2"/>
    <mergeCell ref="E4:F4"/>
    <mergeCell ref="E5:F5"/>
  </mergeCells>
  <printOptions horizontalCentered="1"/>
  <pageMargins left="0" right="0" top="0" bottom="0" header="0.5118110236220472" footer="0.5118110236220472"/>
  <pageSetup fitToHeight="5" horizontalDpi="600" verticalDpi="600" orientation="landscape" paperSize="9" scale="45" r:id="rId1"/>
  <rowBreaks count="1" manualBreakCount="1">
    <brk id="2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US12_FINO</dc:creator>
  <cp:keywords/>
  <dc:description/>
  <cp:lastModifiedBy>Елена</cp:lastModifiedBy>
  <cp:lastPrinted>2009-01-15T11:36:42Z</cp:lastPrinted>
  <dcterms:created xsi:type="dcterms:W3CDTF">2006-04-19T06:51:12Z</dcterms:created>
  <dcterms:modified xsi:type="dcterms:W3CDTF">2009-01-15T11:36:45Z</dcterms:modified>
  <cp:category/>
  <cp:version/>
  <cp:contentType/>
  <cp:contentStatus/>
</cp:coreProperties>
</file>