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36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'Бюджет'!$E$14</definedName>
    <definedName name="SIGN" localSheetId="0">'Бюджет'!$A$14:$G$15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<sst xmlns="http://schemas.openxmlformats.org/spreadsheetml/2006/main" count="2510" uniqueCount="537">
  <si>
    <t/>
  </si>
  <si>
    <t>Наименование кода</t>
  </si>
  <si>
    <t>Ассигнования 2009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</si>
  <si>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</si>
  <si>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</si>
  <si>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</si>
  <si>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</si>
  <si>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</si>
  <si>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</si>
  <si>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</si>
  <si>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</si>
  <si>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</si>
  <si>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</si>
  <si>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и представительных органов муниципальных образований</t>
  </si>
  <si>
    <t>0103</t>
  </si>
  <si>
    <t>Центральный аппарат</t>
  </si>
  <si>
    <t>0020400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</si>
  <si>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</si>
  <si>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</si>
  <si>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</si>
  <si>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</si>
  <si>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</si>
  <si>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</si>
  <si>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за счет субвенции из областного бюджета на организацию работы комиссии по делам несовершеннолетних и защите их прав</t>
  </si>
  <si>
    <t>0020458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</si>
  <si>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</si>
  <si>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</si>
  <si>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Организация работы финансовых органов муниципальных образований за счет субсидии из областного бюджета</t>
  </si>
  <si>
    <t>0020460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</si>
  <si>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</si>
  <si>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</si>
  <si>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</si>
  <si>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0112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</si>
  <si>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</si>
  <si>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</si>
  <si>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</si>
  <si>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</si>
  <si>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</si>
  <si>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</si>
  <si>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</si>
  <si>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</si>
  <si>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</si>
  <si>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</si>
  <si>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</si>
  <si>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</si>
  <si>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</si>
  <si>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</si>
  <si>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</si>
  <si>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</si>
  <si>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</si>
  <si>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</si>
  <si>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</si>
  <si>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Дворцы и дома культуры, другие учреждения культуры и средств массовой информации</t>
  </si>
  <si>
    <t>4400000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</si>
  <si>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</si>
  <si>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</si>
  <si>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</si>
  <si>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4409900</t>
  </si>
  <si>
    <t>Содержание государственных архивных учреждений и особо ценных архивных учреждений, кроме расходов, включенных в другие целевые статьи</t>
  </si>
  <si>
    <t>4409986</t>
  </si>
  <si>
    <t>Целевые программы муниципальных образований</t>
  </si>
  <si>
    <t>7950000</t>
  </si>
  <si>
    <t>Целевая программа "Развитие муниципальной службы на территории Троицкого городского округа"</t>
  </si>
  <si>
    <t>7950042</t>
  </si>
  <si>
    <t>Городская целевая программа "Проведение общественных работ для граждан, испытывающих трудности в поиске работы, на территории города Троицка на 2009 год</t>
  </si>
  <si>
    <t>7950048</t>
  </si>
  <si>
    <t>Программа социально-экономического развития г. Троицка на 2006-2010 г.</t>
  </si>
  <si>
    <t>7950400</t>
  </si>
  <si>
    <t>Проект "Муниципальная собственность и землепользование"</t>
  </si>
  <si>
    <t>7950406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</si>
  <si>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</si>
  <si>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</si>
  <si>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</si>
  <si>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</si>
  <si>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</si>
  <si>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</si>
  <si>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</si>
  <si>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</si>
  <si>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</si>
  <si>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</si>
  <si>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</si>
  <si>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</si>
  <si>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</si>
  <si>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</si>
  <si>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</si>
  <si>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</si>
  <si>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</si>
  <si>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</si>
  <si>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</si>
  <si>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</si>
  <si>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Программа "Профилактики безнадзорности и правонарушений несовершеннолетних "</t>
  </si>
  <si>
    <t>7950001</t>
  </si>
  <si>
    <t>Целевая программа "Деятельности органов местного самоуправления и ОВД по профилактике правонарушений ."</t>
  </si>
  <si>
    <t>7950002</t>
  </si>
  <si>
    <t>Целевая программа "Противодействийе злоупотреблению и незаконному обороту наркотических средств ."</t>
  </si>
  <si>
    <t>7950008</t>
  </si>
  <si>
    <t>Городская целевая программа по обеспечению безопасности дорожного движения в городе Троицке</t>
  </si>
  <si>
    <t>7950035</t>
  </si>
  <si>
    <t>Программа по борьбе с преступностью</t>
  </si>
  <si>
    <t>7950039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</si>
  <si>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</si>
  <si>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</si>
  <si>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</si>
  <si>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</si>
  <si>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</si>
  <si>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</si>
  <si>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</si>
  <si>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</si>
  <si>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</si>
  <si>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Поисковые и аварийно-спасательные учреждения</t>
  </si>
  <si>
    <t>3020000</t>
  </si>
  <si>
    <t>3029900</t>
  </si>
  <si>
    <t>Целевая программа "Снижение рисков и смягчение последствий ЧС и стихийных бедствий природного и техногенного характера в г. Троицке"</t>
  </si>
  <si>
    <t>7950007</t>
  </si>
  <si>
    <t>Национальная экономика</t>
  </si>
  <si>
    <t>0400</t>
  </si>
  <si>
    <t>Транспорт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</si>
  <si>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</si>
  <si>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</si>
  <si>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</si>
  <si>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</si>
  <si>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</si>
  <si>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</si>
  <si>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</si>
  <si>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Другие вопросы в области национальной экономики</t>
  </si>
  <si>
    <t>0412</t>
  </si>
  <si>
    <t>0929900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</si>
  <si>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</si>
  <si>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</si>
  <si>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</si>
  <si>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</si>
  <si>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Программа "Информационное обеспечение управления недвижимостью,реформирования и регулирвания земельных и имущественных отношений на территории города Троицка на 2008-2012 годы"</t>
  </si>
  <si>
    <t>7950038</t>
  </si>
  <si>
    <t>Городская целевая программа "Развитие и поддержка малого и среднего предпринимательства в  Троицком городском округе на 2009-2011 годы"</t>
  </si>
  <si>
    <t>7950044</t>
  </si>
  <si>
    <t>Программа по реализации национального проекта "Доступное и комфортное жильё гражданам России в г. Троицке "</t>
  </si>
  <si>
    <t>7950300</t>
  </si>
  <si>
    <t>Подпрограмма "Подготовка земельных участков для освоения в целях жилищного строительства"</t>
  </si>
  <si>
    <t>7950305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</si>
  <si>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</si>
  <si>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</si>
  <si>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</si>
  <si>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</si>
  <si>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</si>
  <si>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</si>
  <si>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</si>
  <si>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0980100</t>
  </si>
  <si>
    <t>Субсидии местным бюджетам на капитальный ремонт многоквартирных домов за счет средств Фонда содействия реформированию ЖКХ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</si>
  <si>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</si>
  <si>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</si>
  <si>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</si>
  <si>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Субсидии местным бюджетам на капитальный ремонт многоквартирных домов</t>
  </si>
  <si>
    <t>0980201</t>
  </si>
  <si>
    <t>Субсидии юридическим лицам на обеспечение мероприятий по капитальному ремонту многоквартирных домов</t>
  </si>
  <si>
    <t>910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</si>
  <si>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</si>
  <si>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</si>
  <si>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</si>
  <si>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</si>
  <si>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Региональные целевые программы</t>
  </si>
  <si>
    <t>5220000</t>
  </si>
  <si>
    <t>Областная целевая Программа профилактики преступлений и иных правонарушений в Челябинской области на 2009-2011 годы</t>
  </si>
  <si>
    <t>5221200</t>
  </si>
  <si>
    <t>Бюджетные инвестиции</t>
  </si>
  <si>
    <t>003</t>
  </si>
  <si>
    <t>Расходы за счёт остатков обл. целевых межбюджетных трансфертов на 01.01.2009 года</t>
  </si>
  <si>
    <t>999</t>
  </si>
  <si>
    <t>Областная целевая Программа реализации национального проекта "Доступное и комфортное жилье-гражданам России" в Челябинской области в части финансирования объектов капитального строительства государственной собственности субъектов Российской Федерации (объектов капитального строительства собстенности муниципальных образований) за счет субсидии из областного бюджета</t>
  </si>
  <si>
    <t>5221900</t>
  </si>
  <si>
    <t>Прграмма "Наш двор"</t>
  </si>
  <si>
    <t>7950012</t>
  </si>
  <si>
    <t>Городская целевая программа "Подготовка и празднование 65 годовщины Победы в ВОВ" на 2009-2010 г.г.</t>
  </si>
  <si>
    <t>7950043</t>
  </si>
  <si>
    <t>Программа "Капитальный ремонт муниципального жилищного фонда Троицкого городского округа на 2009-2011 годы"</t>
  </si>
  <si>
    <t>7950045</t>
  </si>
  <si>
    <t>Подпрограмма "Мероприятия по переселению граждан из жилищного фонда, признанного непригодным для проживания"</t>
  </si>
  <si>
    <t>7950303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</si>
  <si>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</si>
  <si>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</si>
  <si>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</si>
  <si>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</si>
  <si>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</si>
  <si>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</si>
  <si>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Подпрограмма "Модернизация объектов коммунальной инфраструктуры"</t>
  </si>
  <si>
    <t>7950304</t>
  </si>
  <si>
    <t>Благоустройство</t>
  </si>
  <si>
    <t>0503</t>
  </si>
  <si>
    <t>6000000</t>
  </si>
  <si>
    <t>Уличное освещение</t>
  </si>
  <si>
    <t>6000100</t>
  </si>
  <si>
    <t>"Уличное освещение" за счет субсидии из областного бюджета</t>
  </si>
  <si>
    <t>6000168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</si>
  <si>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</si>
  <si>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</si>
  <si>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</t>
  </si>
  <si>
    <t>6000266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</si>
  <si>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</si>
  <si>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</si>
  <si>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</si>
  <si>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</si>
  <si>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</si>
  <si>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</si>
  <si>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Программа "Строительство, капитальный, средний и текущий  ремонт автодорог в городе Троицке на 2008-2010 годы"</t>
  </si>
  <si>
    <t>7950037</t>
  </si>
  <si>
    <t>Другие вопросы в области жилищно-коммунального хозяйства</t>
  </si>
  <si>
    <t>0505</t>
  </si>
  <si>
    <t>Областная  целевая Программа капитального строительства в Челябинской области на 2009-2011 годы</t>
  </si>
  <si>
    <t>5222500</t>
  </si>
  <si>
    <t>ГЦП"Капитальное строительство по муниципальному образованию"город Троицк" "</t>
  </si>
  <si>
    <t>7950011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</si>
  <si>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</si>
  <si>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</si>
  <si>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</si>
  <si>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</si>
  <si>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 за счет субвенции из областного бюджета на реализацию переданных государственных полномочий в области охраны окружающей среды</t>
  </si>
  <si>
    <t>0020478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</si>
  <si>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</si>
  <si>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</si>
  <si>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</si>
  <si>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</si>
  <si>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</si>
  <si>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</si>
  <si>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</si>
  <si>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Программа по реализации национального проекта "Образование"</t>
  </si>
  <si>
    <t>4209928</t>
  </si>
  <si>
    <t>Субсидии местным бюджетам на обеспечение продуктами питания учреждений соц. сферы муницип. образований из областного фонда продовольствия.</t>
  </si>
  <si>
    <t>4209962</t>
  </si>
  <si>
    <t>Субвенции местным бюджетам на организацию воспитания и обучения детей - инвалидов на дому и в дошкольных учреждениях.</t>
  </si>
  <si>
    <t>4209967</t>
  </si>
  <si>
    <t>Обеспечение деятельности подведомственных учреждений за счёт субсидии из обл. бюджета на оплату ТЭР.</t>
  </si>
  <si>
    <t>4209968</t>
  </si>
  <si>
    <t>Областная целевая программа "Развитие дошкольного образования в Чел. области" на 2006-2010г."за счёт субсидии из обл. бюджета.</t>
  </si>
  <si>
    <t>5221500</t>
  </si>
  <si>
    <t>Областная целевая программа "Развитие дошкольного образования в челябинской области"</t>
  </si>
  <si>
    <t>5221520</t>
  </si>
  <si>
    <t>Городская целевая программа "Развитие дошкольного образования в г. Троицке"</t>
  </si>
  <si>
    <t>7950020</t>
  </si>
  <si>
    <t>Мероприятия в сфере образования</t>
  </si>
  <si>
    <t>022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</si>
  <si>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</si>
  <si>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</si>
  <si>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</si>
  <si>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</si>
  <si>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4219900</t>
  </si>
  <si>
    <t>4219928</t>
  </si>
  <si>
    <t>Обеспечение продуктами питания детей из малообеспеченных семей и детей с нарушением здоровья, обучающихся в МОУ за счёт субсидии из обл. бюджета</t>
  </si>
  <si>
    <t>4219959</t>
  </si>
  <si>
    <t>Обеспечение деятельности подведомственных учреждений за счёт субсидии из обл. бюджета на оплату ТЕР.</t>
  </si>
  <si>
    <t>4219968</t>
  </si>
  <si>
    <t>Школы - детские сады, школы начальные, неполные средние и средние за счёт субсидии из обл. бюджета на выплату библиотечным работникам лечебного пособия и ежемесячной надбавки к должностному окладу за выслугу лет</t>
  </si>
  <si>
    <t>4219970</t>
  </si>
  <si>
    <t>Субвенции местным бюджетам на обеспечение гос. гарантий прав граждан в сфере образования</t>
  </si>
  <si>
    <t>4219988</t>
  </si>
  <si>
    <t>Учреждения по внешкольной работе с детьми</t>
  </si>
  <si>
    <t>4230000</t>
  </si>
  <si>
    <t>4239900</t>
  </si>
  <si>
    <t>Программа по реализации национального проекта"Образование"</t>
  </si>
  <si>
    <t>4239928</t>
  </si>
  <si>
    <t>Обеспечение деятельности подведомственных учреждений за счет остатка субсидии из областного бюджета на проведение ремонта и противопожарных мероприятий</t>
  </si>
  <si>
    <t>4239961</t>
  </si>
  <si>
    <t>Обеспечение деятельности подведомственных учреждений за счет субсидии из областного бюджета на оплату топливно-энергетических ресурсов, водоснабьжения и водоотведения, энергетической энергии</t>
  </si>
  <si>
    <t>4239968</t>
  </si>
  <si>
    <t>Учреждения по внешкольной работе с детьми за счёт субсидии из обл. бюджета на выплаты библиотечным работникам лечебного пособия и ежемесячной надбавки за выслугу лет</t>
  </si>
  <si>
    <t>4239970</t>
  </si>
  <si>
    <t>Детские дома</t>
  </si>
  <si>
    <t>4240000</t>
  </si>
  <si>
    <t>4249900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</si>
  <si>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</si>
  <si>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4249970</t>
  </si>
  <si>
    <t>Расходы за счет субвенции из областного бюджета на содержание и обеспечение деятельности детских домов</t>
  </si>
  <si>
    <t>4249975</t>
  </si>
  <si>
    <t>Специальные (коррекционные) учреждения</t>
  </si>
  <si>
    <t>4330000</t>
  </si>
  <si>
    <t>4339900</t>
  </si>
  <si>
    <t>Программа по реализации нациоанльного проекта "Образование"</t>
  </si>
  <si>
    <t>4339928</t>
  </si>
  <si>
    <t>Субсидии местным бюджетам на выплату библиотечным работникам му лечебного пособия  и ежемесячной надбавки к должностному окладу за выслугу лет.</t>
  </si>
  <si>
    <t>4339970</t>
  </si>
  <si>
    <t>Субвенции местным бюджетам на соц. поддержку детей-сирот и детей оставшихся без попечения родителей, находящихся в МОУ для детей сирот и детей, оствшихся без попечения родителей.</t>
  </si>
  <si>
    <t>4339975</t>
  </si>
  <si>
    <t>Расходы за счёт субвенции из обл. бюджета на организацию предоставления дошкольного и общего образования по основным общеобразовательным программам в муницип. спец. ( коррекционных) образовательных учреждениях для обучающихся воспитанников с отклонениями в развитии</t>
  </si>
  <si>
    <t>4339982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</si>
  <si>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</si>
  <si>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</si>
  <si>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</si>
  <si>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</si>
  <si>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</si>
  <si>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</si>
  <si>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</si>
  <si>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</si>
  <si>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</si>
  <si>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</si>
  <si>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</si>
  <si>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</si>
  <si>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</si>
  <si>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4329900</t>
  </si>
  <si>
    <t>Обеспечение деятельности подведомственных  учреждений за счёт субсидии из обл. бюджета, субсидия на ТЭР</t>
  </si>
  <si>
    <t>4329968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</si>
  <si>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</si>
  <si>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</si>
  <si>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</si>
  <si>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</si>
  <si>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</si>
  <si>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деятельности подведомственных учреждений за счёт субсидии из обл. бюджета на решение вопросов местного значения.</t>
  </si>
  <si>
    <t>4529908</t>
  </si>
  <si>
    <t>Обеспечение деятельности подведомственных учреждений за счет субсидии из областного бюджета  на оплату топливноэнергетических ресурсов, водоснабжения и водоотведения, энергетической энергии</t>
  </si>
  <si>
    <t>4529968</t>
  </si>
  <si>
    <t>5221700</t>
  </si>
  <si>
    <t>Расходы за счёт иных межбюджетных трансфертов из обл. бюджета на поощрение лучших пед. работников и учащихся - победителей конкурсов</t>
  </si>
  <si>
    <t>5221702</t>
  </si>
  <si>
    <t>Городская целевая программа "Крепкая семья"</t>
  </si>
  <si>
    <t>7950010</t>
  </si>
  <si>
    <t>Целевая программа "Пожарная безопасность "</t>
  </si>
  <si>
    <t>7950013</t>
  </si>
  <si>
    <t>Целевая программа "Одаренные дети ."</t>
  </si>
  <si>
    <t>7950014</t>
  </si>
  <si>
    <t>Целевая программа "Организация здорового питания обучающихся и воспитанников образовательных учреждений г. Троицка ."</t>
  </si>
  <si>
    <t>7950022</t>
  </si>
  <si>
    <t>Программа "Молодёжная политика в городе Троицке на 2006-2010 г."</t>
  </si>
  <si>
    <t>7950024</t>
  </si>
  <si>
    <t>Программа "Здоровый ребёнок."</t>
  </si>
  <si>
    <t>7950025</t>
  </si>
  <si>
    <t>Программа "Формирование здорового образа жизни ."</t>
  </si>
  <si>
    <t>7950026</t>
  </si>
  <si>
    <t>Целевая программа"Развитие физической культуры и спорта."</t>
  </si>
  <si>
    <t>7950027</t>
  </si>
  <si>
    <t>7950028</t>
  </si>
  <si>
    <t>Городская целевая программа "Дети - сироты на ."</t>
  </si>
  <si>
    <t>7950029</t>
  </si>
  <si>
    <t>Городская целевая программа "Основные направления реализации гос. нац. политики в г. Троицке ."</t>
  </si>
  <si>
    <t>7950030</t>
  </si>
  <si>
    <t>Городская целевая программа "Патриотическое воспитание подростающего поколения ."</t>
  </si>
  <si>
    <t>7950031</t>
  </si>
  <si>
    <t>Культура, кинематография и средства массовой информации</t>
  </si>
  <si>
    <t>0800</t>
  </si>
  <si>
    <t>Культура</t>
  </si>
  <si>
    <t>0801</t>
  </si>
  <si>
    <t>Обеспечение деятельности подведомственных учреждений за счет субсидии из областного бюджета на оплату топливно-энергетических ресурсов, услуг водоснабжения, водоотведения, энергетической энергии</t>
  </si>
  <si>
    <t>4409968</t>
  </si>
  <si>
    <t>Музеи и постоянные выставки</t>
  </si>
  <si>
    <t>4410000</t>
  </si>
  <si>
    <t>4419900</t>
  </si>
  <si>
    <t>Обеспечение деятельности подведомственных учреждений за счет субсидии из областного бюджета  на оплату топливно-энергетических ресурсов, водоснабжения и водоотведения, электрической энергии</t>
  </si>
  <si>
    <t>4419968</t>
  </si>
  <si>
    <t>Библиотеки</t>
  </si>
  <si>
    <t>4420000</t>
  </si>
  <si>
    <t>4429900</t>
  </si>
  <si>
    <t>Обеспечение деятельности подведомственных учреждений за счет субсидии из областного бюджета на оплаты топливно-энергетических ресурсов, водоснабжения и водоотведения, энергетиеческой энергии</t>
  </si>
  <si>
    <t>4429968</t>
  </si>
  <si>
    <t>Обеспечение деятельности подведомственных учреждений за счет субсидии из областного бюджета на выплаты  библиотечным работникам лечебного пособия и ежемесячной надбавки за выслугу лет</t>
  </si>
  <si>
    <t>4429970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</si>
  <si>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</si>
  <si>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</si>
  <si>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</si>
  <si>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</si>
  <si>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Комплектование книжных фондов библиотек за счет субсидии из областного бюджета</t>
  </si>
  <si>
    <t>4500603</t>
  </si>
  <si>
    <t>Государственная поддержка в сфере культуры, кинематографии и средств массовой информации</t>
  </si>
  <si>
    <t>4508500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</si>
  <si>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</si>
  <si>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</si>
  <si>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Другие вопросы в области культуры, кинематографии и средств массовой информации</t>
  </si>
  <si>
    <t>0806</t>
  </si>
  <si>
    <t>Целевая программа "О доп. мерах соц. защиты и поддержки ветеранов и льготных категорий граждан на территории города Троицка на 2006-2010 г. "</t>
  </si>
  <si>
    <t>7950023</t>
  </si>
  <si>
    <t>Городская целевая программа "Охрана и сохранение объектов  культурного наследия г.Троицка"</t>
  </si>
  <si>
    <t>7950032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</si>
  <si>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</si>
  <si>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</si>
  <si>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</si>
  <si>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</si>
  <si>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</si>
  <si>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</si>
  <si>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</si>
  <si>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Cубсидии местным бюджетам на обеспечение продуктами питания муниципальных учреждений социальной сферы</t>
  </si>
  <si>
    <t>4709962</t>
  </si>
  <si>
    <t>Обеспечение деятельности подведомственных учреждений за счет субсидии из областного бюджета  на оплату топливно-энергетических ресурсов, водоснабжения и водоотведения, энергетическую энергию</t>
  </si>
  <si>
    <t>4709968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</si>
  <si>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</si>
  <si>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</si>
  <si>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</si>
  <si>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</si>
  <si>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</si>
  <si>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</si>
  <si>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</si>
  <si>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</si>
  <si>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</si>
  <si>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Денежные выплаты мед. персоналу фельдшерско-акушерских пунктов, врачам, фельдшерам и мед сёстрам скорой помощи.</t>
  </si>
  <si>
    <t>5201800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</si>
  <si>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</si>
  <si>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5201821</t>
  </si>
  <si>
    <t>Физическая культура и спорт</t>
  </si>
  <si>
    <t>0908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</si>
  <si>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</si>
  <si>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</si>
  <si>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</si>
  <si>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</si>
  <si>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</si>
  <si>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</si>
  <si>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Центры спортивной подготовки (сборные команды)</t>
  </si>
  <si>
    <t>4820000</t>
  </si>
  <si>
    <t>4829900</t>
  </si>
  <si>
    <t>4829943</t>
  </si>
  <si>
    <t>Обеспечение деятльности подведомственных учреждений за счет субсидии из областного бюджета  на оплату тполивно-энергетических ресурсов, водоснабжения и водооотведения, энергетических ресурсов</t>
  </si>
  <si>
    <t>4829968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</si>
  <si>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</si>
  <si>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</si>
  <si>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</si>
  <si>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</si>
  <si>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079</t>
  </si>
  <si>
    <t>Другие вопросы в области здравоохранения, физической культуры и спорта</t>
  </si>
  <si>
    <t>0910</t>
  </si>
  <si>
    <t>Учреждения, обеспечивающие предоставление услуг в сфере здравоохранения</t>
  </si>
  <si>
    <t>4690000</t>
  </si>
  <si>
    <t>4699900</t>
  </si>
  <si>
    <t>Программа "Улучшения качества жизни больных бронхиальной астмой ."</t>
  </si>
  <si>
    <t>7950004</t>
  </si>
  <si>
    <t>Программа по реализации национального проекта "Здоровье"</t>
  </si>
  <si>
    <t>7950021</t>
  </si>
  <si>
    <t>Городская целевая программа "Интегрированная профилактика хронических неинфекционных заболеваний и укрепление здоровья"</t>
  </si>
  <si>
    <t>7950033</t>
  </si>
  <si>
    <t>Городская целевая программа по обеспечению врачебными кадрами муниципальных учредений здравоохранения г.Троицка</t>
  </si>
  <si>
    <t>7950040</t>
  </si>
  <si>
    <t>Целевая программа "Предупреждение и борьба с социально-значимыми заболеваниями на 2009 г.</t>
  </si>
  <si>
    <t>7950041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</si>
  <si>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</si>
  <si>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</si>
  <si>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</si>
  <si>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</si>
  <si>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</si>
  <si>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</si>
  <si>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</si>
  <si>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</si>
  <si>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</si>
  <si>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</si>
  <si>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Учреждения социального обслуживания населения</t>
  </si>
  <si>
    <t>5080000</t>
  </si>
  <si>
    <t>5089900</t>
  </si>
  <si>
    <t>Расходы за счет субвенции из областного бюджета на содержание учреждений социального обслуживания населения</t>
  </si>
  <si>
    <t>5089980</t>
  </si>
  <si>
    <t>Социальное обеспечение населения</t>
  </si>
  <si>
    <t>1003</t>
  </si>
  <si>
    <t>Федеральная целевая программа "Жилище" на 2002 - 2010 годы (второй этап)</t>
  </si>
  <si>
    <t>1040000</t>
  </si>
  <si>
    <t>Подпрограмма "Обеспечение жильем молодых семей"</t>
  </si>
  <si>
    <t>1040200</t>
  </si>
  <si>
    <t>Социальная помощь</t>
  </si>
  <si>
    <t>5050000</t>
  </si>
  <si>
    <t>Федеральный закон от 12 января 1996 года № 8-ФЗ "О погребении и похоронном деле"</t>
  </si>
  <si>
    <t>5052200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</si>
  <si>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</si>
  <si>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5052205</t>
  </si>
  <si>
    <t>Статья 11 Федерального закона от 9 июня 1993 года № 5142-1 "О донорстве крови и ее компонентов", постановления Правительства Российской Федерации от 19 ноября 2004 года № 663и № 664</t>
  </si>
  <si>
    <t>5052900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</si>
  <si>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</si>
  <si>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</si>
  <si>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Мероприятия в области социальной политики</t>
  </si>
  <si>
    <t>5053300</t>
  </si>
  <si>
    <t>Расходы за счет субвенции из областного бюджета на ежеквартальные денежные выплаты на оплату проезда (Закон Челябинской области "Ветеран труда Челябинской области")</t>
  </si>
  <si>
    <t>5053331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</si>
  <si>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</si>
  <si>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5053332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</si>
  <si>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</si>
  <si>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5053354</t>
  </si>
  <si>
    <t>Расходы за счет субвенции из областного бюджета на выплату областного единовременного пособия при рождении ребенка</t>
  </si>
  <si>
    <t>5053372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</si>
  <si>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</si>
  <si>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</si>
  <si>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Расходы за счет субвенции из областного бюджета на обеспечение детей-сирот, детей, оставшихся без попечения родителей,лиц из их числа, детей, находящихся под опекой (попечительством),  жилой площадью"</t>
  </si>
  <si>
    <t>5053694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</si>
  <si>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</si>
  <si>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</si>
  <si>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</si>
  <si>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</si>
  <si>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Субвенции местным бюджетам на предоставление гражданам субсидий на оплату жилого помещения и коммунальных услуг и обеспечение деятельности по предоставлению гражданам субсидий на оплату жилищно - коммунальных услуг</t>
  </si>
  <si>
    <t>5054800</t>
  </si>
  <si>
    <t>Реализация мер социальной поддержки отдельных категорий граждан</t>
  </si>
  <si>
    <t>5055500</t>
  </si>
  <si>
    <t>Ежемесячное пособие на ребенка</t>
  </si>
  <si>
    <t>5055510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</si>
  <si>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</si>
  <si>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>5055523</t>
  </si>
  <si>
    <t>Расходы за счет субвенции из областного бюджета на другие меры социальной поддержки ветеранов труда и тружеников тыла</t>
  </si>
  <si>
    <t>5055524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</si>
  <si>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</si>
  <si>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5055533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</si>
  <si>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</si>
  <si>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5055534</t>
  </si>
  <si>
    <t>Реализация государственных функций в области социальной политики</t>
  </si>
  <si>
    <t>5140000</t>
  </si>
  <si>
    <t>5140100</t>
  </si>
  <si>
    <t>068</t>
  </si>
  <si>
    <t>Программа "Обеспечение бесприпятсвенного доступа инвалидов и малообеспеченных групп населения к  объектам социальной инфраструктуры их информации в городе Троицке на 2007-2009 г."</t>
  </si>
  <si>
    <t>7950016</t>
  </si>
  <si>
    <t>Подпрограмма "Оказание молодым семьям государственной поддержки для улучшения жилищных условий"</t>
  </si>
  <si>
    <t>7950301</t>
  </si>
  <si>
    <t>Подпрограмма "Предоставление работникам бюджетной сферы социальных выплат на приобретение или строительство жилья"</t>
  </si>
  <si>
    <t>7950302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</si>
  <si>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</si>
  <si>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</si>
  <si>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</si>
  <si>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</si>
  <si>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Расходы за счёт субвенции из обл. бюджета на компенсацию части родительской платы за содержание ребенка в гос. и муниципальнух образовательных учреждениях, реализующих основную общеобразовательную программу дошкольного образования</t>
  </si>
  <si>
    <t>5201041</t>
  </si>
  <si>
    <t>Содержание ребенка в семье опекуна и приемной семье, а также оплата труда приемного родителя</t>
  </si>
  <si>
    <t>5201300</t>
  </si>
  <si>
    <t>Выплаты приемной семье на содержание подопечных детей</t>
  </si>
  <si>
    <t>5201311</t>
  </si>
  <si>
    <t>Выплата денежных средств на реализацию права бесплатнаого проезда и содержание детей, находящегося по опекой(попечительством), а также на оплату труда приемного родителя.</t>
  </si>
  <si>
    <t>909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</si>
  <si>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</si>
  <si>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</si>
  <si>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</si>
  <si>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</si>
  <si>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Другие вопросы в области социальной политики</t>
  </si>
  <si>
    <t>1006</t>
  </si>
  <si>
    <t>расходы на обеспечение деятельности по предоставлению гражданам субсидий</t>
  </si>
  <si>
    <t>0020434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</si>
  <si>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</si>
  <si>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0020446</t>
  </si>
  <si>
    <t>Расходы за счет субвенции из областного бюджета на организацию и осуществление деятельности по опеке и попечительству</t>
  </si>
  <si>
    <t>0020474</t>
  </si>
  <si>
    <t>всего</t>
  </si>
  <si>
    <t>Распределение бюджетных ассигнований 
по разделам, подразделам, целевым статьям и видам расходов классификации расходов бюджета на 2009 год</t>
  </si>
  <si>
    <t>Раздел подраздел</t>
  </si>
  <si>
    <t>Целевая статья</t>
  </si>
  <si>
    <t>Вид расхода</t>
  </si>
  <si>
    <t>Сумма</t>
  </si>
  <si>
    <t>2479968</t>
  </si>
  <si>
    <t>0020468</t>
  </si>
  <si>
    <t>Расходы за счет субсидии из областного бюджета на оплату ТЭР, водоснабжения и водоотведения</t>
  </si>
  <si>
    <t>5204000</t>
  </si>
  <si>
    <t>5204300</t>
  </si>
  <si>
    <t>Компенсации части род. платы за содержание ребенка в иных образовательных организациях, реализующих основную общеобразовательную программу дошкольного образования</t>
  </si>
  <si>
    <t>Субвенция на выплату компенсации части род. платы за содержание ребенка в иных образовательных организациях, реализующих основную общеобразовательную программу дошкольного образования</t>
  </si>
  <si>
    <r>
      <t>Приложение 1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к решению Собрания 
депутатов города Троицка
от </t>
    </r>
    <r>
      <rPr>
        <u val="single"/>
        <sz val="12"/>
        <rFont val="Times New Roman"/>
        <family val="1"/>
      </rPr>
      <t>16.12.2009г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276</t>
    </r>
  </si>
  <si>
    <t>тыс.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</si>
</sst>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2" fontId="6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22" fontId="6" fillId="0" borderId="0" xfId="0" applyNumberFormat="1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I637"/>
  <sheetViews>
    <sheetView showGridLines="0" tabSelected="1" zoomScalePageLayoutView="0" workbookViewId="0" topLeftCell="A614">
      <selection activeCell="A635" sqref="A635:AH637"/>
    </sheetView>
  </sheetViews>
  <sheetFormatPr defaultColWidth="9.140625" defaultRowHeight="12.75" customHeight="1" outlineLevelRow="5"/>
  <cols>
    <col min="1" max="1" width="51.57421875" style="21" customWidth="1"/>
    <col min="2" max="4" width="6.7109375" style="0" customWidth="1"/>
    <col min="5" max="5" width="15.421875" style="0" hidden="1" customWidth="1"/>
    <col min="6" max="6" width="13.140625" style="0" hidden="1" customWidth="1"/>
    <col min="7" max="7" width="0" style="7" hidden="1" customWidth="1"/>
    <col min="8" max="33" width="0" style="0" hidden="1" customWidth="1"/>
    <col min="34" max="34" width="15.421875" style="34" customWidth="1"/>
    <col min="35" max="35" width="0" style="0" hidden="1" customWidth="1"/>
  </cols>
  <sheetData>
    <row r="1" spans="1:34" ht="75" customHeight="1">
      <c r="A1" s="19"/>
      <c r="B1" s="2"/>
      <c r="C1" s="44" t="s">
        <v>535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2.75" customHeight="1">
      <c r="A2" s="19"/>
      <c r="B2" s="2"/>
      <c r="C2" s="2"/>
      <c r="D2" s="2"/>
      <c r="E2" s="3"/>
      <c r="F2" s="3"/>
      <c r="G2" s="5"/>
      <c r="H2" s="2"/>
      <c r="I2" s="2"/>
      <c r="AH2" s="35"/>
    </row>
    <row r="3" spans="1:34" ht="51.75" customHeight="1">
      <c r="A3" s="46" t="s">
        <v>523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2:34" ht="12.7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 t="s">
        <v>536</v>
      </c>
    </row>
    <row r="5" spans="1:34" ht="70.5" customHeight="1">
      <c r="A5" s="41" t="s">
        <v>1</v>
      </c>
      <c r="B5" s="29" t="s">
        <v>524</v>
      </c>
      <c r="C5" s="29" t="s">
        <v>525</v>
      </c>
      <c r="D5" s="29" t="s">
        <v>526</v>
      </c>
      <c r="E5" s="1" t="s">
        <v>2</v>
      </c>
      <c r="F5" s="15" t="s">
        <v>522</v>
      </c>
      <c r="G5" s="6">
        <v>188</v>
      </c>
      <c r="H5" s="4">
        <v>397</v>
      </c>
      <c r="I5" s="4">
        <v>398</v>
      </c>
      <c r="J5" s="4">
        <v>399</v>
      </c>
      <c r="K5" s="4">
        <v>400</v>
      </c>
      <c r="L5" s="4">
        <v>402</v>
      </c>
      <c r="M5" s="4">
        <v>403</v>
      </c>
      <c r="N5" s="4">
        <v>404</v>
      </c>
      <c r="O5" s="4">
        <v>405</v>
      </c>
      <c r="P5" s="4">
        <v>406</v>
      </c>
      <c r="Q5" s="4">
        <v>407</v>
      </c>
      <c r="R5" s="4">
        <v>408</v>
      </c>
      <c r="S5" s="4">
        <v>410</v>
      </c>
      <c r="T5" s="4">
        <v>411</v>
      </c>
      <c r="U5" s="4">
        <v>412</v>
      </c>
      <c r="AH5" s="42" t="s">
        <v>527</v>
      </c>
    </row>
    <row r="6" spans="1:34" ht="12.75">
      <c r="A6" s="22" t="s">
        <v>3</v>
      </c>
      <c r="B6" s="23" t="s">
        <v>4</v>
      </c>
      <c r="C6" s="23" t="s">
        <v>0</v>
      </c>
      <c r="D6" s="23" t="s">
        <v>0</v>
      </c>
      <c r="E6" s="17">
        <f>E7+E11+E22+E29+E38+E42</f>
        <v>56097.09999999999</v>
      </c>
      <c r="F6" s="16">
        <f>SUM(G6:U6)</f>
        <v>0</v>
      </c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H6" s="36">
        <f>AH7+AH11+AH22+AH29+AH38+AH42</f>
        <v>57355.99999999999</v>
      </c>
    </row>
    <row r="7" spans="1:34" ht="25.5" outlineLevel="1">
      <c r="A7" s="22" t="s">
        <v>5</v>
      </c>
      <c r="B7" s="23" t="s">
        <v>6</v>
      </c>
      <c r="C7" s="23" t="s">
        <v>0</v>
      </c>
      <c r="D7" s="23" t="s">
        <v>0</v>
      </c>
      <c r="E7" s="17">
        <f>E8</f>
        <v>984.5</v>
      </c>
      <c r="F7" s="16">
        <f aca="true" t="shared" si="0" ref="F7:F73">SUM(G7:U7)</f>
        <v>0</v>
      </c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AH7" s="36">
        <f>AH8</f>
        <v>984.5</v>
      </c>
    </row>
    <row r="8" spans="1:34" ht="38.25" outlineLevel="2">
      <c r="A8" s="22" t="s">
        <v>7</v>
      </c>
      <c r="B8" s="23" t="s">
        <v>6</v>
      </c>
      <c r="C8" s="23" t="s">
        <v>8</v>
      </c>
      <c r="D8" s="23" t="s">
        <v>0</v>
      </c>
      <c r="E8" s="17">
        <f>E9</f>
        <v>984.5</v>
      </c>
      <c r="F8" s="16">
        <f t="shared" si="0"/>
        <v>0</v>
      </c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AH8" s="36">
        <f>AH9</f>
        <v>984.5</v>
      </c>
    </row>
    <row r="9" spans="1:34" ht="12.75" outlineLevel="3">
      <c r="A9" s="22" t="s">
        <v>9</v>
      </c>
      <c r="B9" s="23" t="s">
        <v>6</v>
      </c>
      <c r="C9" s="23" t="s">
        <v>10</v>
      </c>
      <c r="D9" s="23" t="s">
        <v>0</v>
      </c>
      <c r="E9" s="17">
        <f>E10</f>
        <v>984.5</v>
      </c>
      <c r="F9" s="16">
        <f t="shared" si="0"/>
        <v>0</v>
      </c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AH9" s="36">
        <f>AH10</f>
        <v>984.5</v>
      </c>
    </row>
    <row r="10" spans="1:34" ht="12.75" outlineLevel="5">
      <c r="A10" s="24" t="s">
        <v>11</v>
      </c>
      <c r="B10" s="25" t="s">
        <v>6</v>
      </c>
      <c r="C10" s="25" t="s">
        <v>10</v>
      </c>
      <c r="D10" s="25" t="s">
        <v>12</v>
      </c>
      <c r="E10" s="18">
        <v>984.5</v>
      </c>
      <c r="F10" s="16">
        <f t="shared" si="0"/>
        <v>0</v>
      </c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AH10" s="37">
        <v>984.5</v>
      </c>
    </row>
    <row r="11" spans="1:34" ht="38.25" outlineLevel="1">
      <c r="A11" s="22" t="s">
        <v>13</v>
      </c>
      <c r="B11" s="23" t="s">
        <v>14</v>
      </c>
      <c r="C11" s="23" t="s">
        <v>0</v>
      </c>
      <c r="D11" s="23" t="s">
        <v>0</v>
      </c>
      <c r="E11" s="17">
        <f>E12</f>
        <v>4429.5</v>
      </c>
      <c r="F11" s="16">
        <f t="shared" si="0"/>
        <v>0</v>
      </c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AH11" s="36">
        <f>AH12</f>
        <v>4434.099999999999</v>
      </c>
    </row>
    <row r="12" spans="1:34" ht="38.25" outlineLevel="2">
      <c r="A12" s="22" t="s">
        <v>7</v>
      </c>
      <c r="B12" s="23" t="s">
        <v>14</v>
      </c>
      <c r="C12" s="23" t="s">
        <v>8</v>
      </c>
      <c r="D12" s="23" t="s">
        <v>0</v>
      </c>
      <c r="E12" s="17">
        <f>FIO+E18+E20</f>
        <v>4429.5</v>
      </c>
      <c r="F12" s="16">
        <f t="shared" si="0"/>
        <v>0</v>
      </c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AH12" s="36">
        <f>SUM(AH13+AH18+AH20)</f>
        <v>4434.099999999999</v>
      </c>
    </row>
    <row r="13" spans="1:34" ht="12.75" outlineLevel="2">
      <c r="A13" s="22" t="s">
        <v>15</v>
      </c>
      <c r="B13" s="23" t="s">
        <v>14</v>
      </c>
      <c r="C13" s="23" t="s">
        <v>16</v>
      </c>
      <c r="D13" s="23"/>
      <c r="E13" s="17"/>
      <c r="F13" s="16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AH13" s="36">
        <f>AH14+AH16</f>
        <v>3288.5</v>
      </c>
    </row>
    <row r="14" spans="1:34" ht="12.75" outlineLevel="3">
      <c r="A14" s="22" t="s">
        <v>15</v>
      </c>
      <c r="B14" s="23" t="s">
        <v>14</v>
      </c>
      <c r="C14" s="23" t="s">
        <v>16</v>
      </c>
      <c r="D14" s="23" t="s">
        <v>0</v>
      </c>
      <c r="E14" s="17">
        <f>E15</f>
        <v>3283.9</v>
      </c>
      <c r="F14" s="16">
        <f t="shared" si="0"/>
        <v>0</v>
      </c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AH14" s="36">
        <f>AH15</f>
        <v>3266.9</v>
      </c>
    </row>
    <row r="15" spans="1:34" ht="12.75" outlineLevel="5">
      <c r="A15" s="24" t="s">
        <v>11</v>
      </c>
      <c r="B15" s="25" t="s">
        <v>14</v>
      </c>
      <c r="C15" s="25" t="s">
        <v>16</v>
      </c>
      <c r="D15" s="25" t="s">
        <v>12</v>
      </c>
      <c r="E15" s="18">
        <v>3283.9</v>
      </c>
      <c r="F15" s="16">
        <f t="shared" si="0"/>
        <v>4.6</v>
      </c>
      <c r="G15" s="6"/>
      <c r="H15" s="4">
        <v>4.6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AH15" s="37">
        <v>3266.9</v>
      </c>
    </row>
    <row r="16" spans="1:34" s="33" customFormat="1" ht="25.5" outlineLevel="5">
      <c r="A16" s="22" t="s">
        <v>530</v>
      </c>
      <c r="B16" s="23" t="s">
        <v>14</v>
      </c>
      <c r="C16" s="23" t="s">
        <v>529</v>
      </c>
      <c r="D16" s="23"/>
      <c r="E16" s="17"/>
      <c r="F16" s="3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AH16" s="36">
        <f>AH17</f>
        <v>21.6</v>
      </c>
    </row>
    <row r="17" spans="1:34" ht="12.75" outlineLevel="5">
      <c r="A17" s="24" t="s">
        <v>11</v>
      </c>
      <c r="B17" s="25" t="s">
        <v>14</v>
      </c>
      <c r="C17" s="25" t="s">
        <v>529</v>
      </c>
      <c r="D17" s="25" t="s">
        <v>12</v>
      </c>
      <c r="E17" s="18"/>
      <c r="F17" s="16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AH17" s="37">
        <v>21.6</v>
      </c>
    </row>
    <row r="18" spans="1:34" ht="25.5" outlineLevel="3">
      <c r="A18" s="22" t="s">
        <v>17</v>
      </c>
      <c r="B18" s="23" t="s">
        <v>14</v>
      </c>
      <c r="C18" s="23" t="s">
        <v>18</v>
      </c>
      <c r="D18" s="23" t="s">
        <v>0</v>
      </c>
      <c r="E18" s="17">
        <f>E19</f>
        <v>837.2</v>
      </c>
      <c r="F18" s="16">
        <f t="shared" si="0"/>
        <v>0</v>
      </c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AH18" s="36">
        <f>AH19</f>
        <v>837.2</v>
      </c>
    </row>
    <row r="19" spans="1:34" ht="12.75" outlineLevel="5">
      <c r="A19" s="24" t="s">
        <v>11</v>
      </c>
      <c r="B19" s="25" t="s">
        <v>14</v>
      </c>
      <c r="C19" s="25" t="s">
        <v>18</v>
      </c>
      <c r="D19" s="25" t="s">
        <v>12</v>
      </c>
      <c r="E19" s="18">
        <v>837.2</v>
      </c>
      <c r="F19" s="16">
        <f t="shared" si="0"/>
        <v>0</v>
      </c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AH19" s="37">
        <v>837.2</v>
      </c>
    </row>
    <row r="20" spans="1:34" ht="12.75" outlineLevel="3">
      <c r="A20" s="22" t="s">
        <v>19</v>
      </c>
      <c r="B20" s="23" t="s">
        <v>14</v>
      </c>
      <c r="C20" s="23" t="s">
        <v>20</v>
      </c>
      <c r="D20" s="23" t="s">
        <v>0</v>
      </c>
      <c r="E20" s="17">
        <f>E21</f>
        <v>308.4</v>
      </c>
      <c r="F20" s="16">
        <f t="shared" si="0"/>
        <v>0</v>
      </c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AH20" s="36">
        <f>AH21</f>
        <v>308.4</v>
      </c>
    </row>
    <row r="21" spans="1:34" ht="12.75" outlineLevel="5">
      <c r="A21" s="24" t="s">
        <v>11</v>
      </c>
      <c r="B21" s="25" t="s">
        <v>14</v>
      </c>
      <c r="C21" s="25" t="s">
        <v>20</v>
      </c>
      <c r="D21" s="25" t="s">
        <v>12</v>
      </c>
      <c r="E21" s="18">
        <v>308.4</v>
      </c>
      <c r="F21" s="16">
        <f t="shared" si="0"/>
        <v>0</v>
      </c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AH21" s="37">
        <v>308.4</v>
      </c>
    </row>
    <row r="22" spans="1:34" ht="38.25" outlineLevel="1">
      <c r="A22" s="22" t="s">
        <v>21</v>
      </c>
      <c r="B22" s="23" t="s">
        <v>22</v>
      </c>
      <c r="C22" s="23" t="s">
        <v>0</v>
      </c>
      <c r="D22" s="23" t="s">
        <v>0</v>
      </c>
      <c r="E22" s="17">
        <f>E23</f>
        <v>21707.5</v>
      </c>
      <c r="F22" s="16">
        <f t="shared" si="0"/>
        <v>0</v>
      </c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AH22" s="36">
        <f>AH23</f>
        <v>22207.3</v>
      </c>
    </row>
    <row r="23" spans="1:34" ht="38.25" outlineLevel="2">
      <c r="A23" s="22" t="s">
        <v>7</v>
      </c>
      <c r="B23" s="23" t="s">
        <v>22</v>
      </c>
      <c r="C23" s="23" t="s">
        <v>8</v>
      </c>
      <c r="D23" s="23" t="s">
        <v>0</v>
      </c>
      <c r="E23" s="17">
        <f>E24</f>
        <v>21707.5</v>
      </c>
      <c r="F23" s="16">
        <f t="shared" si="0"/>
        <v>0</v>
      </c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AH23" s="36">
        <f>AH24</f>
        <v>22207.3</v>
      </c>
    </row>
    <row r="24" spans="1:34" ht="12.75" outlineLevel="3">
      <c r="A24" s="22" t="s">
        <v>15</v>
      </c>
      <c r="B24" s="23" t="s">
        <v>22</v>
      </c>
      <c r="C24" s="23" t="s">
        <v>16</v>
      </c>
      <c r="D24" s="23" t="s">
        <v>0</v>
      </c>
      <c r="E24" s="17">
        <f>E25+E27</f>
        <v>21707.5</v>
      </c>
      <c r="F24" s="16">
        <f t="shared" si="0"/>
        <v>0</v>
      </c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AH24" s="36">
        <f>AH25+AH27</f>
        <v>22207.3</v>
      </c>
    </row>
    <row r="25" spans="1:34" ht="12.75" outlineLevel="4">
      <c r="A25" s="22" t="s">
        <v>15</v>
      </c>
      <c r="B25" s="23" t="s">
        <v>22</v>
      </c>
      <c r="C25" s="23" t="s">
        <v>16</v>
      </c>
      <c r="D25" s="23" t="s">
        <v>0</v>
      </c>
      <c r="E25" s="17">
        <f>E26</f>
        <v>21226.8</v>
      </c>
      <c r="F25" s="16">
        <f t="shared" si="0"/>
        <v>0</v>
      </c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AH25" s="36">
        <f>AH26</f>
        <v>21726.6</v>
      </c>
    </row>
    <row r="26" spans="1:35" ht="12.75" outlineLevel="5">
      <c r="A26" s="24" t="s">
        <v>11</v>
      </c>
      <c r="B26" s="25" t="s">
        <v>22</v>
      </c>
      <c r="C26" s="25" t="s">
        <v>16</v>
      </c>
      <c r="D26" s="25" t="s">
        <v>12</v>
      </c>
      <c r="E26" s="18">
        <v>21226.8</v>
      </c>
      <c r="F26" s="16">
        <f t="shared" si="0"/>
        <v>512.2</v>
      </c>
      <c r="G26" s="6"/>
      <c r="H26" s="4">
        <v>512.2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AH26" s="37">
        <v>21726.6</v>
      </c>
      <c r="AI26">
        <v>-5.5</v>
      </c>
    </row>
    <row r="27" spans="1:34" ht="25.5" outlineLevel="4">
      <c r="A27" s="22" t="s">
        <v>23</v>
      </c>
      <c r="B27" s="23" t="s">
        <v>22</v>
      </c>
      <c r="C27" s="23" t="s">
        <v>24</v>
      </c>
      <c r="D27" s="23" t="s">
        <v>0</v>
      </c>
      <c r="E27" s="17">
        <f>E28</f>
        <v>480.7</v>
      </c>
      <c r="F27" s="16">
        <f t="shared" si="0"/>
        <v>0</v>
      </c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AH27" s="36">
        <f>AH28</f>
        <v>480.7</v>
      </c>
    </row>
    <row r="28" spans="1:34" ht="12.75" outlineLevel="5">
      <c r="A28" s="24" t="s">
        <v>11</v>
      </c>
      <c r="B28" s="25" t="s">
        <v>22</v>
      </c>
      <c r="C28" s="25" t="s">
        <v>24</v>
      </c>
      <c r="D28" s="25" t="s">
        <v>12</v>
      </c>
      <c r="E28" s="18">
        <v>480.7</v>
      </c>
      <c r="F28" s="16">
        <f t="shared" si="0"/>
        <v>0</v>
      </c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AH28" s="37">
        <v>480.7</v>
      </c>
    </row>
    <row r="29" spans="1:34" ht="25.5" outlineLevel="1">
      <c r="A29" s="22" t="s">
        <v>25</v>
      </c>
      <c r="B29" s="23" t="s">
        <v>26</v>
      </c>
      <c r="C29" s="23" t="s">
        <v>0</v>
      </c>
      <c r="D29" s="23" t="s">
        <v>0</v>
      </c>
      <c r="E29" s="17">
        <f>E30</f>
        <v>10934.5</v>
      </c>
      <c r="F29" s="16">
        <f t="shared" si="0"/>
        <v>0</v>
      </c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AH29" s="36">
        <f>AH30</f>
        <v>10968</v>
      </c>
    </row>
    <row r="30" spans="1:34" ht="38.25" outlineLevel="2">
      <c r="A30" s="22" t="s">
        <v>7</v>
      </c>
      <c r="B30" s="23" t="s">
        <v>26</v>
      </c>
      <c r="C30" s="23" t="s">
        <v>8</v>
      </c>
      <c r="D30" s="23" t="s">
        <v>0</v>
      </c>
      <c r="E30" s="17">
        <f>E31+E36</f>
        <v>10934.5</v>
      </c>
      <c r="F30" s="16">
        <f t="shared" si="0"/>
        <v>0</v>
      </c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AH30" s="36">
        <f>AH31+AH36</f>
        <v>10968</v>
      </c>
    </row>
    <row r="31" spans="1:34" ht="12.75" outlineLevel="3">
      <c r="A31" s="22" t="s">
        <v>15</v>
      </c>
      <c r="B31" s="23" t="s">
        <v>26</v>
      </c>
      <c r="C31" s="23" t="s">
        <v>16</v>
      </c>
      <c r="D31" s="23" t="s">
        <v>0</v>
      </c>
      <c r="E31" s="17">
        <f>E32+E34</f>
        <v>9970</v>
      </c>
      <c r="F31" s="16">
        <f t="shared" si="0"/>
        <v>0</v>
      </c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AH31" s="36">
        <f>AH32+AH34</f>
        <v>10003.5</v>
      </c>
    </row>
    <row r="32" spans="1:34" ht="12.75" outlineLevel="4">
      <c r="A32" s="22" t="s">
        <v>15</v>
      </c>
      <c r="B32" s="23" t="s">
        <v>26</v>
      </c>
      <c r="C32" s="23" t="s">
        <v>16</v>
      </c>
      <c r="D32" s="23" t="s">
        <v>0</v>
      </c>
      <c r="E32" s="17">
        <f>E33</f>
        <v>1619.7</v>
      </c>
      <c r="F32" s="16">
        <f t="shared" si="0"/>
        <v>0</v>
      </c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AH32" s="36">
        <f>AH33</f>
        <v>1653.2</v>
      </c>
    </row>
    <row r="33" spans="1:34" ht="12.75" outlineLevel="5">
      <c r="A33" s="24" t="s">
        <v>11</v>
      </c>
      <c r="B33" s="25" t="s">
        <v>26</v>
      </c>
      <c r="C33" s="25" t="s">
        <v>16</v>
      </c>
      <c r="D33" s="25" t="s">
        <v>12</v>
      </c>
      <c r="E33" s="18">
        <v>1619.7</v>
      </c>
      <c r="F33" s="16">
        <f t="shared" si="0"/>
        <v>33.5</v>
      </c>
      <c r="G33" s="6"/>
      <c r="H33" s="4">
        <v>4.6</v>
      </c>
      <c r="I33" s="4"/>
      <c r="J33" s="4"/>
      <c r="K33" s="4">
        <v>28.9</v>
      </c>
      <c r="L33" s="4"/>
      <c r="M33" s="4"/>
      <c r="N33" s="4"/>
      <c r="O33" s="4"/>
      <c r="P33" s="4"/>
      <c r="Q33" s="4"/>
      <c r="R33" s="4"/>
      <c r="S33" s="4"/>
      <c r="T33" s="4"/>
      <c r="U33" s="4"/>
      <c r="AH33" s="37">
        <v>1653.2</v>
      </c>
    </row>
    <row r="34" spans="1:34" ht="25.5" outlineLevel="4">
      <c r="A34" s="22" t="s">
        <v>27</v>
      </c>
      <c r="B34" s="23" t="s">
        <v>26</v>
      </c>
      <c r="C34" s="23" t="s">
        <v>28</v>
      </c>
      <c r="D34" s="23" t="s">
        <v>0</v>
      </c>
      <c r="E34" s="17">
        <f>E35</f>
        <v>8350.3</v>
      </c>
      <c r="F34" s="16">
        <f t="shared" si="0"/>
        <v>0</v>
      </c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AH34" s="36">
        <f>AH35</f>
        <v>8350.3</v>
      </c>
    </row>
    <row r="35" spans="1:34" ht="12.75" outlineLevel="5">
      <c r="A35" s="24" t="s">
        <v>11</v>
      </c>
      <c r="B35" s="25" t="s">
        <v>26</v>
      </c>
      <c r="C35" s="25" t="s">
        <v>28</v>
      </c>
      <c r="D35" s="25" t="s">
        <v>12</v>
      </c>
      <c r="E35" s="18">
        <v>8350.3</v>
      </c>
      <c r="F35" s="16">
        <f t="shared" si="0"/>
        <v>0</v>
      </c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AH35" s="37">
        <v>8350.3</v>
      </c>
    </row>
    <row r="36" spans="1:34" ht="25.5" outlineLevel="3">
      <c r="A36" s="22" t="s">
        <v>29</v>
      </c>
      <c r="B36" s="23" t="s">
        <v>26</v>
      </c>
      <c r="C36" s="23" t="s">
        <v>30</v>
      </c>
      <c r="D36" s="23" t="s">
        <v>0</v>
      </c>
      <c r="E36" s="17">
        <f>E37</f>
        <v>964.5</v>
      </c>
      <c r="F36" s="16">
        <f t="shared" si="0"/>
        <v>0</v>
      </c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AH36" s="36">
        <f>AH37</f>
        <v>964.5</v>
      </c>
    </row>
    <row r="37" spans="1:34" ht="12.75" outlineLevel="5">
      <c r="A37" s="24" t="s">
        <v>11</v>
      </c>
      <c r="B37" s="25" t="s">
        <v>26</v>
      </c>
      <c r="C37" s="25" t="s">
        <v>30</v>
      </c>
      <c r="D37" s="25" t="s">
        <v>12</v>
      </c>
      <c r="E37" s="18">
        <v>964.5</v>
      </c>
      <c r="F37" s="16">
        <f t="shared" si="0"/>
        <v>0</v>
      </c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AH37" s="37">
        <v>964.5</v>
      </c>
    </row>
    <row r="38" spans="1:34" ht="12.75" outlineLevel="1">
      <c r="A38" s="22" t="s">
        <v>31</v>
      </c>
      <c r="B38" s="23" t="s">
        <v>32</v>
      </c>
      <c r="C38" s="23" t="s">
        <v>0</v>
      </c>
      <c r="D38" s="23" t="s">
        <v>0</v>
      </c>
      <c r="E38" s="17">
        <f>E39</f>
        <v>21.2</v>
      </c>
      <c r="F38" s="16">
        <f t="shared" si="0"/>
        <v>0</v>
      </c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AH38" s="36">
        <f>AH39</f>
        <v>0</v>
      </c>
    </row>
    <row r="39" spans="1:34" ht="12.75" outlineLevel="2">
      <c r="A39" s="22" t="s">
        <v>31</v>
      </c>
      <c r="B39" s="23" t="s">
        <v>32</v>
      </c>
      <c r="C39" s="23" t="s">
        <v>33</v>
      </c>
      <c r="D39" s="23" t="s">
        <v>0</v>
      </c>
      <c r="E39" s="17">
        <f>E40</f>
        <v>21.2</v>
      </c>
      <c r="F39" s="16">
        <f t="shared" si="0"/>
        <v>0</v>
      </c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AH39" s="36">
        <f>AH40</f>
        <v>0</v>
      </c>
    </row>
    <row r="40" spans="1:34" ht="12.75" outlineLevel="3">
      <c r="A40" s="22" t="s">
        <v>34</v>
      </c>
      <c r="B40" s="23" t="s">
        <v>32</v>
      </c>
      <c r="C40" s="23" t="s">
        <v>35</v>
      </c>
      <c r="D40" s="23" t="s">
        <v>0</v>
      </c>
      <c r="E40" s="17">
        <f>E41</f>
        <v>21.2</v>
      </c>
      <c r="F40" s="16">
        <f t="shared" si="0"/>
        <v>0</v>
      </c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AH40" s="36">
        <f>AH41</f>
        <v>0</v>
      </c>
    </row>
    <row r="41" spans="1:34" ht="12.75" outlineLevel="5">
      <c r="A41" s="24" t="s">
        <v>36</v>
      </c>
      <c r="B41" s="25" t="s">
        <v>32</v>
      </c>
      <c r="C41" s="25" t="s">
        <v>35</v>
      </c>
      <c r="D41" s="25" t="s">
        <v>37</v>
      </c>
      <c r="E41" s="18">
        <v>21.2</v>
      </c>
      <c r="F41" s="16">
        <f t="shared" si="0"/>
        <v>-21</v>
      </c>
      <c r="G41" s="6"/>
      <c r="H41" s="4">
        <v>-21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AH41" s="37"/>
    </row>
    <row r="42" spans="1:34" ht="12.75" outlineLevel="1">
      <c r="A42" s="22" t="s">
        <v>38</v>
      </c>
      <c r="B42" s="23" t="s">
        <v>39</v>
      </c>
      <c r="C42" s="23" t="s">
        <v>0</v>
      </c>
      <c r="D42" s="23" t="s">
        <v>0</v>
      </c>
      <c r="E42" s="17">
        <f>E43+E46+E49+E52+E55+E61</f>
        <v>18019.899999999998</v>
      </c>
      <c r="F42" s="16">
        <f t="shared" si="0"/>
        <v>0</v>
      </c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AH42" s="36">
        <f>AH43+AH46+AH49+AH52+AH55+AH61</f>
        <v>18762.1</v>
      </c>
    </row>
    <row r="43" spans="1:34" ht="12.75" outlineLevel="2">
      <c r="A43" s="22" t="s">
        <v>40</v>
      </c>
      <c r="B43" s="23" t="s">
        <v>39</v>
      </c>
      <c r="C43" s="23" t="s">
        <v>41</v>
      </c>
      <c r="D43" s="23" t="s">
        <v>0</v>
      </c>
      <c r="E43" s="17">
        <f>E44</f>
        <v>2857</v>
      </c>
      <c r="F43" s="16">
        <f t="shared" si="0"/>
        <v>0</v>
      </c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AH43" s="36">
        <f>AH44</f>
        <v>2857</v>
      </c>
    </row>
    <row r="44" spans="1:34" ht="12.75" outlineLevel="3">
      <c r="A44" s="22" t="s">
        <v>42</v>
      </c>
      <c r="B44" s="23" t="s">
        <v>39</v>
      </c>
      <c r="C44" s="23" t="s">
        <v>43</v>
      </c>
      <c r="D44" s="23" t="s">
        <v>0</v>
      </c>
      <c r="E44" s="17">
        <f>E45</f>
        <v>2857</v>
      </c>
      <c r="F44" s="16">
        <f t="shared" si="0"/>
        <v>0</v>
      </c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AH44" s="36">
        <f>AH45</f>
        <v>2857</v>
      </c>
    </row>
    <row r="45" spans="1:34" ht="12.75" outlineLevel="5">
      <c r="A45" s="24" t="s">
        <v>11</v>
      </c>
      <c r="B45" s="25" t="s">
        <v>39</v>
      </c>
      <c r="C45" s="25" t="s">
        <v>43</v>
      </c>
      <c r="D45" s="25" t="s">
        <v>12</v>
      </c>
      <c r="E45" s="18">
        <v>2857</v>
      </c>
      <c r="F45" s="16">
        <f t="shared" si="0"/>
        <v>0</v>
      </c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AH45" s="37">
        <v>2857</v>
      </c>
    </row>
    <row r="46" spans="1:34" ht="38.25" outlineLevel="2">
      <c r="A46" s="22" t="s">
        <v>7</v>
      </c>
      <c r="B46" s="23" t="s">
        <v>39</v>
      </c>
      <c r="C46" s="23" t="s">
        <v>8</v>
      </c>
      <c r="D46" s="23" t="s">
        <v>0</v>
      </c>
      <c r="E46" s="17">
        <f>E47</f>
        <v>6808.4</v>
      </c>
      <c r="F46" s="16">
        <f t="shared" si="0"/>
        <v>0</v>
      </c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AH46" s="36">
        <f>AH47</f>
        <v>6813</v>
      </c>
    </row>
    <row r="47" spans="1:34" ht="12.75" outlineLevel="3">
      <c r="A47" s="22" t="s">
        <v>15</v>
      </c>
      <c r="B47" s="23" t="s">
        <v>39</v>
      </c>
      <c r="C47" s="23" t="s">
        <v>16</v>
      </c>
      <c r="D47" s="23" t="s">
        <v>0</v>
      </c>
      <c r="E47" s="17">
        <f>E48</f>
        <v>6808.4</v>
      </c>
      <c r="F47" s="16">
        <f t="shared" si="0"/>
        <v>0</v>
      </c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AH47" s="36">
        <f>AH48</f>
        <v>6813</v>
      </c>
    </row>
    <row r="48" spans="1:34" ht="12.75" outlineLevel="5">
      <c r="A48" s="24" t="s">
        <v>11</v>
      </c>
      <c r="B48" s="25" t="s">
        <v>39</v>
      </c>
      <c r="C48" s="25" t="s">
        <v>16</v>
      </c>
      <c r="D48" s="25" t="s">
        <v>12</v>
      </c>
      <c r="E48" s="18">
        <v>6808.4</v>
      </c>
      <c r="F48" s="16">
        <f t="shared" si="0"/>
        <v>4.6</v>
      </c>
      <c r="G48" s="6"/>
      <c r="H48" s="4">
        <v>4.6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AH48" s="37">
        <v>6813</v>
      </c>
    </row>
    <row r="49" spans="1:34" ht="25.5" outlineLevel="2">
      <c r="A49" s="22" t="s">
        <v>44</v>
      </c>
      <c r="B49" s="23" t="s">
        <v>39</v>
      </c>
      <c r="C49" s="23" t="s">
        <v>45</v>
      </c>
      <c r="D49" s="23" t="s">
        <v>0</v>
      </c>
      <c r="E49" s="17">
        <f>E50</f>
        <v>2841.6</v>
      </c>
      <c r="F49" s="16">
        <f t="shared" si="0"/>
        <v>0</v>
      </c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AH49" s="36">
        <f>AH50</f>
        <v>2841.6</v>
      </c>
    </row>
    <row r="50" spans="1:34" ht="25.5" outlineLevel="3">
      <c r="A50" s="22" t="s">
        <v>46</v>
      </c>
      <c r="B50" s="23" t="s">
        <v>39</v>
      </c>
      <c r="C50" s="23" t="s">
        <v>47</v>
      </c>
      <c r="D50" s="23" t="s">
        <v>0</v>
      </c>
      <c r="E50" s="17">
        <f>E51</f>
        <v>2841.6</v>
      </c>
      <c r="F50" s="16">
        <f t="shared" si="0"/>
        <v>0</v>
      </c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AH50" s="36">
        <f>AH51</f>
        <v>2841.6</v>
      </c>
    </row>
    <row r="51" spans="1:34" ht="12.75" outlineLevel="5">
      <c r="A51" s="24" t="s">
        <v>11</v>
      </c>
      <c r="B51" s="25" t="s">
        <v>39</v>
      </c>
      <c r="C51" s="25" t="s">
        <v>47</v>
      </c>
      <c r="D51" s="25" t="s">
        <v>12</v>
      </c>
      <c r="E51" s="18">
        <v>2841.6</v>
      </c>
      <c r="F51" s="16">
        <f t="shared" si="0"/>
        <v>0</v>
      </c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AH51" s="37">
        <v>2841.6</v>
      </c>
    </row>
    <row r="52" spans="1:34" ht="25.5" outlineLevel="2">
      <c r="A52" s="22" t="s">
        <v>48</v>
      </c>
      <c r="B52" s="23" t="s">
        <v>39</v>
      </c>
      <c r="C52" s="23" t="s">
        <v>49</v>
      </c>
      <c r="D52" s="23" t="s">
        <v>0</v>
      </c>
      <c r="E52" s="17">
        <f>E53</f>
        <v>3275.3</v>
      </c>
      <c r="F52" s="16">
        <f t="shared" si="0"/>
        <v>0</v>
      </c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AH52" s="36">
        <f>AH53</f>
        <v>4010</v>
      </c>
    </row>
    <row r="53" spans="1:34" ht="12.75" outlineLevel="3">
      <c r="A53" s="22" t="s">
        <v>50</v>
      </c>
      <c r="B53" s="23" t="s">
        <v>39</v>
      </c>
      <c r="C53" s="23" t="s">
        <v>51</v>
      </c>
      <c r="D53" s="23" t="s">
        <v>0</v>
      </c>
      <c r="E53" s="17">
        <f>E54</f>
        <v>3275.3</v>
      </c>
      <c r="F53" s="16">
        <f t="shared" si="0"/>
        <v>0</v>
      </c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AH53" s="36">
        <f>AH54</f>
        <v>4010</v>
      </c>
    </row>
    <row r="54" spans="1:34" ht="12.75" outlineLevel="5">
      <c r="A54" s="24" t="s">
        <v>11</v>
      </c>
      <c r="B54" s="25" t="s">
        <v>39</v>
      </c>
      <c r="C54" s="25" t="s">
        <v>51</v>
      </c>
      <c r="D54" s="25" t="s">
        <v>12</v>
      </c>
      <c r="E54" s="18">
        <v>3275.3</v>
      </c>
      <c r="F54" s="16">
        <f t="shared" si="0"/>
        <v>734.6999999999999</v>
      </c>
      <c r="G54" s="6"/>
      <c r="H54" s="4">
        <v>335.3</v>
      </c>
      <c r="I54" s="4"/>
      <c r="J54" s="4">
        <v>400</v>
      </c>
      <c r="K54" s="4"/>
      <c r="L54" s="4"/>
      <c r="M54" s="4"/>
      <c r="N54" s="4"/>
      <c r="O54" s="4"/>
      <c r="P54" s="4">
        <v>-0.6</v>
      </c>
      <c r="Q54" s="4"/>
      <c r="R54" s="4"/>
      <c r="S54" s="4"/>
      <c r="T54" s="4"/>
      <c r="U54" s="4"/>
      <c r="AH54" s="37">
        <v>4010</v>
      </c>
    </row>
    <row r="55" spans="1:34" ht="25.5" outlineLevel="2">
      <c r="A55" s="22" t="s">
        <v>52</v>
      </c>
      <c r="B55" s="23" t="s">
        <v>39</v>
      </c>
      <c r="C55" s="23" t="s">
        <v>53</v>
      </c>
      <c r="D55" s="23" t="s">
        <v>0</v>
      </c>
      <c r="E55" s="17">
        <f>E56+E58</f>
        <v>1449.8</v>
      </c>
      <c r="F55" s="16">
        <f t="shared" si="0"/>
        <v>0</v>
      </c>
      <c r="G55" s="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AH55" s="36">
        <f>AH56+AH58</f>
        <v>1452.7</v>
      </c>
    </row>
    <row r="56" spans="1:34" ht="25.5" outlineLevel="3">
      <c r="A56" s="22" t="s">
        <v>52</v>
      </c>
      <c r="B56" s="23" t="s">
        <v>39</v>
      </c>
      <c r="C56" s="23" t="s">
        <v>53</v>
      </c>
      <c r="D56" s="23" t="s">
        <v>0</v>
      </c>
      <c r="E56" s="17">
        <f>E57</f>
        <v>1257</v>
      </c>
      <c r="F56" s="16">
        <f t="shared" si="0"/>
        <v>0</v>
      </c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AH56" s="36">
        <f>AH57</f>
        <v>1259.9</v>
      </c>
    </row>
    <row r="57" spans="1:34" ht="12.75" outlineLevel="5">
      <c r="A57" s="24" t="s">
        <v>54</v>
      </c>
      <c r="B57" s="25" t="s">
        <v>39</v>
      </c>
      <c r="C57" s="25" t="s">
        <v>53</v>
      </c>
      <c r="D57" s="25" t="s">
        <v>55</v>
      </c>
      <c r="E57" s="18">
        <v>1257</v>
      </c>
      <c r="F57" s="16">
        <f t="shared" si="0"/>
        <v>2.9</v>
      </c>
      <c r="G57" s="6"/>
      <c r="H57" s="4">
        <v>2.9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AH57" s="37">
        <v>1259.9</v>
      </c>
    </row>
    <row r="58" spans="1:34" ht="12.75" outlineLevel="3">
      <c r="A58" s="22" t="s">
        <v>56</v>
      </c>
      <c r="B58" s="23" t="s">
        <v>39</v>
      </c>
      <c r="C58" s="23" t="s">
        <v>57</v>
      </c>
      <c r="D58" s="23" t="s">
        <v>0</v>
      </c>
      <c r="E58" s="17">
        <f>E59</f>
        <v>192.8</v>
      </c>
      <c r="F58" s="16">
        <f t="shared" si="0"/>
        <v>0</v>
      </c>
      <c r="G58" s="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AH58" s="36">
        <f>AH59</f>
        <v>192.8</v>
      </c>
    </row>
    <row r="59" spans="1:34" ht="38.25" outlineLevel="4">
      <c r="A59" s="22" t="s">
        <v>58</v>
      </c>
      <c r="B59" s="23" t="s">
        <v>39</v>
      </c>
      <c r="C59" s="23" t="s">
        <v>59</v>
      </c>
      <c r="D59" s="23" t="s">
        <v>0</v>
      </c>
      <c r="E59" s="17">
        <f>E60</f>
        <v>192.8</v>
      </c>
      <c r="F59" s="16">
        <f t="shared" si="0"/>
        <v>0</v>
      </c>
      <c r="G59" s="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AH59" s="36">
        <f>AH60</f>
        <v>192.8</v>
      </c>
    </row>
    <row r="60" spans="1:34" ht="12.75" outlineLevel="5">
      <c r="A60" s="24" t="s">
        <v>54</v>
      </c>
      <c r="B60" s="25" t="s">
        <v>39</v>
      </c>
      <c r="C60" s="25" t="s">
        <v>59</v>
      </c>
      <c r="D60" s="25" t="s">
        <v>55</v>
      </c>
      <c r="E60" s="18">
        <v>192.8</v>
      </c>
      <c r="F60" s="16">
        <f t="shared" si="0"/>
        <v>0</v>
      </c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AH60" s="37">
        <v>192.8</v>
      </c>
    </row>
    <row r="61" spans="1:34" ht="12.75" outlineLevel="2">
      <c r="A61" s="22" t="s">
        <v>60</v>
      </c>
      <c r="B61" s="23" t="s">
        <v>39</v>
      </c>
      <c r="C61" s="23" t="s">
        <v>61</v>
      </c>
      <c r="D61" s="23" t="s">
        <v>0</v>
      </c>
      <c r="E61" s="17">
        <f>E62+E67</f>
        <v>787.8</v>
      </c>
      <c r="F61" s="16">
        <f t="shared" si="0"/>
        <v>0</v>
      </c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AH61" s="36">
        <f>AH62+AH67</f>
        <v>787.8</v>
      </c>
    </row>
    <row r="62" spans="1:34" ht="12.75" outlineLevel="3">
      <c r="A62" s="22" t="s">
        <v>60</v>
      </c>
      <c r="B62" s="23" t="s">
        <v>39</v>
      </c>
      <c r="C62" s="23" t="s">
        <v>61</v>
      </c>
      <c r="D62" s="23" t="s">
        <v>0</v>
      </c>
      <c r="E62" s="17">
        <f>E63+E65</f>
        <v>206.3</v>
      </c>
      <c r="F62" s="16">
        <f t="shared" si="0"/>
        <v>0</v>
      </c>
      <c r="G62" s="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AH62" s="36">
        <f>AH63+AH65</f>
        <v>206.3</v>
      </c>
    </row>
    <row r="63" spans="1:34" ht="25.5" outlineLevel="4">
      <c r="A63" s="22" t="s">
        <v>62</v>
      </c>
      <c r="B63" s="23" t="s">
        <v>39</v>
      </c>
      <c r="C63" s="23" t="s">
        <v>63</v>
      </c>
      <c r="D63" s="23" t="s">
        <v>0</v>
      </c>
      <c r="E63" s="17">
        <f>E64</f>
        <v>173.5</v>
      </c>
      <c r="F63" s="16">
        <f t="shared" si="0"/>
        <v>0</v>
      </c>
      <c r="G63" s="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AH63" s="36">
        <f>AH64</f>
        <v>173.5</v>
      </c>
    </row>
    <row r="64" spans="1:34" ht="12.75" outlineLevel="5">
      <c r="A64" s="24" t="s">
        <v>11</v>
      </c>
      <c r="B64" s="25" t="s">
        <v>39</v>
      </c>
      <c r="C64" s="25" t="s">
        <v>63</v>
      </c>
      <c r="D64" s="25" t="s">
        <v>12</v>
      </c>
      <c r="E64" s="18">
        <v>173.5</v>
      </c>
      <c r="F64" s="16">
        <f t="shared" si="0"/>
        <v>0</v>
      </c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AH64" s="37">
        <v>173.5</v>
      </c>
    </row>
    <row r="65" spans="1:34" ht="38.25" outlineLevel="4">
      <c r="A65" s="22" t="s">
        <v>64</v>
      </c>
      <c r="B65" s="23" t="s">
        <v>39</v>
      </c>
      <c r="C65" s="23" t="s">
        <v>65</v>
      </c>
      <c r="D65" s="23" t="s">
        <v>0</v>
      </c>
      <c r="E65" s="17">
        <f>E66</f>
        <v>32.8</v>
      </c>
      <c r="F65" s="16">
        <f t="shared" si="0"/>
        <v>0</v>
      </c>
      <c r="G65" s="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AH65" s="36">
        <f>AH66</f>
        <v>32.8</v>
      </c>
    </row>
    <row r="66" spans="1:34" ht="12.75" outlineLevel="5">
      <c r="A66" s="24" t="s">
        <v>11</v>
      </c>
      <c r="B66" s="25" t="s">
        <v>39</v>
      </c>
      <c r="C66" s="25" t="s">
        <v>65</v>
      </c>
      <c r="D66" s="25" t="s">
        <v>12</v>
      </c>
      <c r="E66" s="18">
        <v>32.8</v>
      </c>
      <c r="F66" s="16">
        <f t="shared" si="0"/>
        <v>0</v>
      </c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AH66" s="37">
        <v>32.8</v>
      </c>
    </row>
    <row r="67" spans="1:34" ht="25.5" outlineLevel="3">
      <c r="A67" s="22" t="s">
        <v>66</v>
      </c>
      <c r="B67" s="23" t="s">
        <v>39</v>
      </c>
      <c r="C67" s="23" t="s">
        <v>67</v>
      </c>
      <c r="D67" s="23" t="s">
        <v>0</v>
      </c>
      <c r="E67" s="17">
        <f>E68</f>
        <v>581.5</v>
      </c>
      <c r="F67" s="16">
        <f t="shared" si="0"/>
        <v>0</v>
      </c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AH67" s="36">
        <f>AH68</f>
        <v>581.5</v>
      </c>
    </row>
    <row r="68" spans="1:34" ht="12.75" outlineLevel="4">
      <c r="A68" s="22" t="s">
        <v>68</v>
      </c>
      <c r="B68" s="23" t="s">
        <v>39</v>
      </c>
      <c r="C68" s="23" t="s">
        <v>69</v>
      </c>
      <c r="D68" s="23" t="s">
        <v>0</v>
      </c>
      <c r="E68" s="17">
        <f>E69</f>
        <v>581.5</v>
      </c>
      <c r="F68" s="16">
        <f t="shared" si="0"/>
        <v>0</v>
      </c>
      <c r="G68" s="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AH68" s="36">
        <f>AH69</f>
        <v>581.5</v>
      </c>
    </row>
    <row r="69" spans="1:34" ht="12.75" outlineLevel="5">
      <c r="A69" s="24" t="s">
        <v>11</v>
      </c>
      <c r="B69" s="25" t="s">
        <v>39</v>
      </c>
      <c r="C69" s="25" t="s">
        <v>69</v>
      </c>
      <c r="D69" s="25" t="s">
        <v>12</v>
      </c>
      <c r="E69" s="18">
        <v>581.5</v>
      </c>
      <c r="F69" s="16">
        <f t="shared" si="0"/>
        <v>0</v>
      </c>
      <c r="G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AH69" s="37">
        <v>581.5</v>
      </c>
    </row>
    <row r="70" spans="1:34" ht="12.75">
      <c r="A70" s="22" t="s">
        <v>70</v>
      </c>
      <c r="B70" s="23" t="s">
        <v>71</v>
      </c>
      <c r="C70" s="23" t="s">
        <v>0</v>
      </c>
      <c r="D70" s="23" t="s">
        <v>0</v>
      </c>
      <c r="E70" s="17">
        <f>E71+E94</f>
        <v>34052.9</v>
      </c>
      <c r="F70" s="16">
        <f t="shared" si="0"/>
        <v>0</v>
      </c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AH70" s="36">
        <f>AH71+AH94</f>
        <v>34123.9</v>
      </c>
    </row>
    <row r="71" spans="1:34" ht="12.75" outlineLevel="1">
      <c r="A71" s="22" t="s">
        <v>72</v>
      </c>
      <c r="B71" s="23" t="s">
        <v>73</v>
      </c>
      <c r="C71" s="23" t="s">
        <v>0</v>
      </c>
      <c r="D71" s="23" t="s">
        <v>0</v>
      </c>
      <c r="E71" s="17">
        <f>E72+E83</f>
        <v>25972.3</v>
      </c>
      <c r="F71" s="16">
        <f t="shared" si="0"/>
        <v>0</v>
      </c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AH71" s="36">
        <f>AH72+AH83</f>
        <v>26016</v>
      </c>
    </row>
    <row r="72" spans="1:34" ht="12.75" outlineLevel="2">
      <c r="A72" s="22" t="s">
        <v>74</v>
      </c>
      <c r="B72" s="23" t="s">
        <v>73</v>
      </c>
      <c r="C72" s="23" t="s">
        <v>75</v>
      </c>
      <c r="D72" s="23" t="s">
        <v>0</v>
      </c>
      <c r="E72" s="17">
        <f>E73+E75+E77+E79+E81</f>
        <v>24798.7</v>
      </c>
      <c r="F72" s="16">
        <f t="shared" si="0"/>
        <v>0</v>
      </c>
      <c r="G72" s="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AH72" s="36">
        <f>AH73+AH75+AH77+AH79+AH81</f>
        <v>24807.4</v>
      </c>
    </row>
    <row r="73" spans="1:34" ht="51" outlineLevel="3">
      <c r="A73" s="22" t="s">
        <v>76</v>
      </c>
      <c r="B73" s="23" t="s">
        <v>73</v>
      </c>
      <c r="C73" s="23" t="s">
        <v>77</v>
      </c>
      <c r="D73" s="23" t="s">
        <v>0</v>
      </c>
      <c r="E73" s="17">
        <f>E74</f>
        <v>4949</v>
      </c>
      <c r="F73" s="16">
        <f t="shared" si="0"/>
        <v>0</v>
      </c>
      <c r="G73" s="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AH73" s="36">
        <f>AH74</f>
        <v>4949</v>
      </c>
    </row>
    <row r="74" spans="1:34" ht="25.5" outlineLevel="5">
      <c r="A74" s="24" t="s">
        <v>78</v>
      </c>
      <c r="B74" s="25" t="s">
        <v>73</v>
      </c>
      <c r="C74" s="25" t="s">
        <v>77</v>
      </c>
      <c r="D74" s="25" t="s">
        <v>79</v>
      </c>
      <c r="E74" s="18">
        <v>4949</v>
      </c>
      <c r="F74" s="16">
        <f aca="true" t="shared" si="1" ref="F74:F140">SUM(G74:U74)</f>
        <v>0</v>
      </c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AH74" s="37">
        <v>4949</v>
      </c>
    </row>
    <row r="75" spans="1:34" ht="12.75" outlineLevel="3">
      <c r="A75" s="22" t="s">
        <v>80</v>
      </c>
      <c r="B75" s="23" t="s">
        <v>73</v>
      </c>
      <c r="C75" s="23" t="s">
        <v>81</v>
      </c>
      <c r="D75" s="23" t="s">
        <v>0</v>
      </c>
      <c r="E75" s="17">
        <f>E76</f>
        <v>12367.4</v>
      </c>
      <c r="F75" s="16">
        <f t="shared" si="1"/>
        <v>0</v>
      </c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AH75" s="36">
        <f>AH76</f>
        <v>12367.4</v>
      </c>
    </row>
    <row r="76" spans="1:34" ht="25.5" outlineLevel="5">
      <c r="A76" s="24" t="s">
        <v>78</v>
      </c>
      <c r="B76" s="25" t="s">
        <v>73</v>
      </c>
      <c r="C76" s="25" t="s">
        <v>81</v>
      </c>
      <c r="D76" s="25" t="s">
        <v>79</v>
      </c>
      <c r="E76" s="18">
        <v>12367.4</v>
      </c>
      <c r="F76" s="16">
        <f t="shared" si="1"/>
        <v>0</v>
      </c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AH76" s="37">
        <v>12367.4</v>
      </c>
    </row>
    <row r="77" spans="1:34" ht="25.5" outlineLevel="3">
      <c r="A77" s="22" t="s">
        <v>82</v>
      </c>
      <c r="B77" s="23" t="s">
        <v>73</v>
      </c>
      <c r="C77" s="23" t="s">
        <v>83</v>
      </c>
      <c r="D77" s="23" t="s">
        <v>0</v>
      </c>
      <c r="E77" s="17">
        <f>E78</f>
        <v>6587.1</v>
      </c>
      <c r="F77" s="16">
        <f t="shared" si="1"/>
        <v>0</v>
      </c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AH77" s="36">
        <f>AH78</f>
        <v>6595.8</v>
      </c>
    </row>
    <row r="78" spans="1:34" ht="25.5" outlineLevel="5">
      <c r="A78" s="24" t="s">
        <v>78</v>
      </c>
      <c r="B78" s="25" t="s">
        <v>73</v>
      </c>
      <c r="C78" s="25" t="s">
        <v>83</v>
      </c>
      <c r="D78" s="25" t="s">
        <v>79</v>
      </c>
      <c r="E78" s="18">
        <v>6587.1</v>
      </c>
      <c r="F78" s="16">
        <f t="shared" si="1"/>
        <v>8.700000000000003</v>
      </c>
      <c r="G78" s="6">
        <v>-35</v>
      </c>
      <c r="H78" s="4">
        <v>43.7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AH78" s="37">
        <v>6595.8</v>
      </c>
    </row>
    <row r="79" spans="1:34" ht="12.75" outlineLevel="3">
      <c r="A79" s="22" t="s">
        <v>84</v>
      </c>
      <c r="B79" s="23" t="s">
        <v>73</v>
      </c>
      <c r="C79" s="23" t="s">
        <v>85</v>
      </c>
      <c r="D79" s="23" t="s">
        <v>0</v>
      </c>
      <c r="E79" s="17">
        <f>E80</f>
        <v>307.7</v>
      </c>
      <c r="F79" s="16">
        <f t="shared" si="1"/>
        <v>0</v>
      </c>
      <c r="G79" s="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AH79" s="36">
        <f>AH80</f>
        <v>307.7</v>
      </c>
    </row>
    <row r="80" spans="1:34" ht="25.5" outlineLevel="5">
      <c r="A80" s="24" t="s">
        <v>78</v>
      </c>
      <c r="B80" s="25" t="s">
        <v>73</v>
      </c>
      <c r="C80" s="25" t="s">
        <v>85</v>
      </c>
      <c r="D80" s="25" t="s">
        <v>79</v>
      </c>
      <c r="E80" s="18">
        <v>307.7</v>
      </c>
      <c r="F80" s="16">
        <f t="shared" si="1"/>
        <v>0</v>
      </c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AH80" s="37">
        <v>307.7</v>
      </c>
    </row>
    <row r="81" spans="1:34" ht="25.5" outlineLevel="3">
      <c r="A81" s="22" t="s">
        <v>86</v>
      </c>
      <c r="B81" s="23" t="s">
        <v>73</v>
      </c>
      <c r="C81" s="23" t="s">
        <v>87</v>
      </c>
      <c r="D81" s="23" t="s">
        <v>0</v>
      </c>
      <c r="E81" s="17">
        <f>E82</f>
        <v>587.5</v>
      </c>
      <c r="F81" s="16">
        <f t="shared" si="1"/>
        <v>0</v>
      </c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AH81" s="36">
        <f>AH82</f>
        <v>587.5</v>
      </c>
    </row>
    <row r="82" spans="1:34" ht="12.75" outlineLevel="5">
      <c r="A82" s="24" t="s">
        <v>88</v>
      </c>
      <c r="B82" s="25" t="s">
        <v>73</v>
      </c>
      <c r="C82" s="25" t="s">
        <v>87</v>
      </c>
      <c r="D82" s="25" t="s">
        <v>89</v>
      </c>
      <c r="E82" s="18">
        <v>587.5</v>
      </c>
      <c r="F82" s="16">
        <f t="shared" si="1"/>
        <v>0</v>
      </c>
      <c r="G82" s="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AH82" s="37">
        <v>587.5</v>
      </c>
    </row>
    <row r="83" spans="1:34" ht="12.75" outlineLevel="2">
      <c r="A83" s="22" t="s">
        <v>60</v>
      </c>
      <c r="B83" s="23" t="s">
        <v>73</v>
      </c>
      <c r="C83" s="23" t="s">
        <v>61</v>
      </c>
      <c r="D83" s="23" t="s">
        <v>0</v>
      </c>
      <c r="E83" s="17">
        <f>E84+E86+E88+E90+E92</f>
        <v>1173.6</v>
      </c>
      <c r="F83" s="16">
        <f t="shared" si="1"/>
        <v>0</v>
      </c>
      <c r="G83" s="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AH83" s="36">
        <f>AH84+AH86+AH88+AH90+AH92</f>
        <v>1208.6</v>
      </c>
    </row>
    <row r="84" spans="1:34" ht="25.5" outlineLevel="4">
      <c r="A84" s="22" t="s">
        <v>90</v>
      </c>
      <c r="B84" s="23" t="s">
        <v>73</v>
      </c>
      <c r="C84" s="23" t="s">
        <v>91</v>
      </c>
      <c r="D84" s="23" t="s">
        <v>0</v>
      </c>
      <c r="E84" s="17">
        <f>E85</f>
        <v>55</v>
      </c>
      <c r="F84" s="16">
        <f t="shared" si="1"/>
        <v>0</v>
      </c>
      <c r="G84" s="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AH84" s="36">
        <f>AH85</f>
        <v>55</v>
      </c>
    </row>
    <row r="85" spans="1:34" ht="12.75" outlineLevel="5">
      <c r="A85" s="24" t="s">
        <v>11</v>
      </c>
      <c r="B85" s="25" t="s">
        <v>73</v>
      </c>
      <c r="C85" s="25" t="s">
        <v>91</v>
      </c>
      <c r="D85" s="25" t="s">
        <v>12</v>
      </c>
      <c r="E85" s="18">
        <v>55</v>
      </c>
      <c r="F85" s="16">
        <f t="shared" si="1"/>
        <v>0</v>
      </c>
      <c r="G85" s="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AH85" s="37">
        <v>55</v>
      </c>
    </row>
    <row r="86" spans="1:34" ht="25.5" outlineLevel="4">
      <c r="A86" s="22" t="s">
        <v>92</v>
      </c>
      <c r="B86" s="23" t="s">
        <v>73</v>
      </c>
      <c r="C86" s="23" t="s">
        <v>93</v>
      </c>
      <c r="D86" s="23" t="s">
        <v>0</v>
      </c>
      <c r="E86" s="17">
        <f>E87</f>
        <v>237.6</v>
      </c>
      <c r="F86" s="16">
        <f t="shared" si="1"/>
        <v>0</v>
      </c>
      <c r="G86" s="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AH86" s="36">
        <f>AH87</f>
        <v>237.6</v>
      </c>
    </row>
    <row r="87" spans="1:34" ht="12.75" outlineLevel="5">
      <c r="A87" s="24" t="s">
        <v>11</v>
      </c>
      <c r="B87" s="25" t="s">
        <v>73</v>
      </c>
      <c r="C87" s="25" t="s">
        <v>93</v>
      </c>
      <c r="D87" s="25" t="s">
        <v>12</v>
      </c>
      <c r="E87" s="18">
        <v>237.6</v>
      </c>
      <c r="F87" s="16">
        <f t="shared" si="1"/>
        <v>0</v>
      </c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AH87" s="37">
        <v>237.6</v>
      </c>
    </row>
    <row r="88" spans="1:34" ht="25.5" outlineLevel="4">
      <c r="A88" s="22" t="s">
        <v>94</v>
      </c>
      <c r="B88" s="23" t="s">
        <v>73</v>
      </c>
      <c r="C88" s="23" t="s">
        <v>95</v>
      </c>
      <c r="D88" s="23" t="s">
        <v>0</v>
      </c>
      <c r="E88" s="17">
        <f>E89</f>
        <v>17.5</v>
      </c>
      <c r="F88" s="16">
        <f t="shared" si="1"/>
        <v>0</v>
      </c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AH88" s="36">
        <f>AH89</f>
        <v>17.5</v>
      </c>
    </row>
    <row r="89" spans="1:34" ht="12.75" outlineLevel="5">
      <c r="A89" s="24" t="s">
        <v>11</v>
      </c>
      <c r="B89" s="25" t="s">
        <v>73</v>
      </c>
      <c r="C89" s="25" t="s">
        <v>95</v>
      </c>
      <c r="D89" s="25" t="s">
        <v>12</v>
      </c>
      <c r="E89" s="18">
        <v>17.5</v>
      </c>
      <c r="F89" s="16">
        <f t="shared" si="1"/>
        <v>0</v>
      </c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AH89" s="37">
        <v>17.5</v>
      </c>
    </row>
    <row r="90" spans="1:34" ht="25.5" outlineLevel="4">
      <c r="A90" s="22" t="s">
        <v>96</v>
      </c>
      <c r="B90" s="23" t="s">
        <v>73</v>
      </c>
      <c r="C90" s="23" t="s">
        <v>97</v>
      </c>
      <c r="D90" s="23" t="s">
        <v>0</v>
      </c>
      <c r="E90" s="17">
        <f>E91</f>
        <v>550</v>
      </c>
      <c r="F90" s="16">
        <f t="shared" si="1"/>
        <v>0</v>
      </c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AH90" s="36">
        <f>AH91</f>
        <v>550</v>
      </c>
    </row>
    <row r="91" spans="1:34" ht="12.75" outlineLevel="5">
      <c r="A91" s="24" t="s">
        <v>11</v>
      </c>
      <c r="B91" s="25" t="s">
        <v>73</v>
      </c>
      <c r="C91" s="25" t="s">
        <v>97</v>
      </c>
      <c r="D91" s="25" t="s">
        <v>12</v>
      </c>
      <c r="E91" s="18">
        <v>550</v>
      </c>
      <c r="F91" s="16">
        <f t="shared" si="1"/>
        <v>0</v>
      </c>
      <c r="G91" s="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AH91" s="37">
        <v>550</v>
      </c>
    </row>
    <row r="92" spans="1:34" ht="12.75" outlineLevel="4">
      <c r="A92" s="22" t="s">
        <v>98</v>
      </c>
      <c r="B92" s="23" t="s">
        <v>73</v>
      </c>
      <c r="C92" s="23" t="s">
        <v>99</v>
      </c>
      <c r="D92" s="23" t="s">
        <v>0</v>
      </c>
      <c r="E92" s="17">
        <f>E93</f>
        <v>313.5</v>
      </c>
      <c r="F92" s="16">
        <f t="shared" si="1"/>
        <v>0</v>
      </c>
      <c r="G92" s="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AH92" s="36">
        <f>AH93</f>
        <v>348.5</v>
      </c>
    </row>
    <row r="93" spans="1:34" ht="12.75" outlineLevel="5">
      <c r="A93" s="24" t="s">
        <v>11</v>
      </c>
      <c r="B93" s="25" t="s">
        <v>73</v>
      </c>
      <c r="C93" s="25" t="s">
        <v>99</v>
      </c>
      <c r="D93" s="25" t="s">
        <v>12</v>
      </c>
      <c r="E93" s="18">
        <v>313.5</v>
      </c>
      <c r="F93" s="16">
        <f t="shared" si="1"/>
        <v>35</v>
      </c>
      <c r="G93" s="6">
        <v>35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AH93" s="37">
        <v>348.5</v>
      </c>
    </row>
    <row r="94" spans="1:34" ht="25.5" outlineLevel="1">
      <c r="A94" s="22" t="s">
        <v>100</v>
      </c>
      <c r="B94" s="23" t="s">
        <v>101</v>
      </c>
      <c r="C94" s="23" t="s">
        <v>0</v>
      </c>
      <c r="D94" s="23" t="s">
        <v>0</v>
      </c>
      <c r="E94" s="17">
        <f>E95+E98+E102+E108+E111</f>
        <v>8080.6</v>
      </c>
      <c r="F94" s="16">
        <f t="shared" si="1"/>
        <v>0</v>
      </c>
      <c r="G94" s="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AH94" s="36">
        <f>AH95+AH98+AH102+AH108+AH111</f>
        <v>8107.900000000001</v>
      </c>
    </row>
    <row r="95" spans="1:34" ht="12.75" outlineLevel="2">
      <c r="A95" s="22" t="s">
        <v>31</v>
      </c>
      <c r="B95" s="23" t="s">
        <v>101</v>
      </c>
      <c r="C95" s="23" t="s">
        <v>33</v>
      </c>
      <c r="D95" s="23" t="s">
        <v>0</v>
      </c>
      <c r="E95" s="17">
        <f>E96</f>
        <v>975.6</v>
      </c>
      <c r="F95" s="16">
        <f t="shared" si="1"/>
        <v>0</v>
      </c>
      <c r="G95" s="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AH95" s="36">
        <f>AH96</f>
        <v>994.5</v>
      </c>
    </row>
    <row r="96" spans="1:34" ht="12.75" outlineLevel="3">
      <c r="A96" s="22" t="s">
        <v>34</v>
      </c>
      <c r="B96" s="23" t="s">
        <v>101</v>
      </c>
      <c r="C96" s="23" t="s">
        <v>35</v>
      </c>
      <c r="D96" s="23" t="s">
        <v>0</v>
      </c>
      <c r="E96" s="17">
        <f>E97</f>
        <v>975.6</v>
      </c>
      <c r="F96" s="16">
        <f t="shared" si="1"/>
        <v>0</v>
      </c>
      <c r="G96" s="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AH96" s="36">
        <f>AH97</f>
        <v>994.5</v>
      </c>
    </row>
    <row r="97" spans="1:34" ht="12.75" outlineLevel="5">
      <c r="A97" s="24" t="s">
        <v>36</v>
      </c>
      <c r="B97" s="25" t="s">
        <v>101</v>
      </c>
      <c r="C97" s="25" t="s">
        <v>35</v>
      </c>
      <c r="D97" s="25" t="s">
        <v>37</v>
      </c>
      <c r="E97" s="18">
        <v>975.6</v>
      </c>
      <c r="F97" s="16">
        <f t="shared" si="1"/>
        <v>18.9</v>
      </c>
      <c r="G97" s="6"/>
      <c r="H97" s="4"/>
      <c r="I97" s="4"/>
      <c r="J97" s="4"/>
      <c r="K97" s="4"/>
      <c r="L97" s="4"/>
      <c r="M97" s="4"/>
      <c r="N97" s="4"/>
      <c r="O97" s="4"/>
      <c r="P97" s="4">
        <v>18.9</v>
      </c>
      <c r="Q97" s="4"/>
      <c r="R97" s="4"/>
      <c r="S97" s="4"/>
      <c r="T97" s="4"/>
      <c r="U97" s="4"/>
      <c r="AH97" s="37">
        <v>994.5</v>
      </c>
    </row>
    <row r="98" spans="1:34" ht="25.5" outlineLevel="2">
      <c r="A98" s="22" t="s">
        <v>102</v>
      </c>
      <c r="B98" s="23" t="s">
        <v>101</v>
      </c>
      <c r="C98" s="23" t="s">
        <v>103</v>
      </c>
      <c r="D98" s="23" t="s">
        <v>0</v>
      </c>
      <c r="E98" s="17">
        <f>E99</f>
        <v>793.2</v>
      </c>
      <c r="F98" s="16">
        <f t="shared" si="1"/>
        <v>0</v>
      </c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AH98" s="36">
        <f>AH99</f>
        <v>778.2</v>
      </c>
    </row>
    <row r="99" spans="1:34" ht="25.5" outlineLevel="3">
      <c r="A99" s="22" t="s">
        <v>104</v>
      </c>
      <c r="B99" s="23" t="s">
        <v>101</v>
      </c>
      <c r="C99" s="23" t="s">
        <v>105</v>
      </c>
      <c r="D99" s="23" t="s">
        <v>0</v>
      </c>
      <c r="E99" s="17">
        <f>SUM(E100:E101)</f>
        <v>793.2</v>
      </c>
      <c r="F99" s="16">
        <f t="shared" si="1"/>
        <v>0</v>
      </c>
      <c r="G99" s="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AH99" s="36">
        <f>SUM(AH100:AH101)</f>
        <v>778.2</v>
      </c>
    </row>
    <row r="100" spans="1:34" ht="25.5" outlineLevel="5">
      <c r="A100" s="24" t="s">
        <v>78</v>
      </c>
      <c r="B100" s="25" t="s">
        <v>101</v>
      </c>
      <c r="C100" s="25" t="s">
        <v>105</v>
      </c>
      <c r="D100" s="25" t="s">
        <v>79</v>
      </c>
      <c r="E100" s="18">
        <v>715</v>
      </c>
      <c r="F100" s="16">
        <f t="shared" si="1"/>
        <v>-15</v>
      </c>
      <c r="G100" s="6"/>
      <c r="H100" s="4"/>
      <c r="I100" s="4"/>
      <c r="J100" s="4"/>
      <c r="K100" s="4"/>
      <c r="L100" s="4">
        <v>-15</v>
      </c>
      <c r="M100" s="4"/>
      <c r="N100" s="4"/>
      <c r="O100" s="4"/>
      <c r="P100" s="4"/>
      <c r="Q100" s="4"/>
      <c r="R100" s="4"/>
      <c r="S100" s="4"/>
      <c r="T100" s="4"/>
      <c r="U100" s="4"/>
      <c r="AH100" s="37">
        <v>700</v>
      </c>
    </row>
    <row r="101" spans="1:34" ht="12.75" outlineLevel="5">
      <c r="A101" s="24" t="s">
        <v>11</v>
      </c>
      <c r="B101" s="25" t="s">
        <v>101</v>
      </c>
      <c r="C101" s="25" t="s">
        <v>105</v>
      </c>
      <c r="D101" s="25" t="s">
        <v>12</v>
      </c>
      <c r="E101" s="18">
        <v>78.2</v>
      </c>
      <c r="F101" s="16">
        <f t="shared" si="1"/>
        <v>0</v>
      </c>
      <c r="G101" s="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AH101" s="37">
        <v>78.2</v>
      </c>
    </row>
    <row r="102" spans="1:34" ht="25.5" outlineLevel="2">
      <c r="A102" s="22" t="s">
        <v>106</v>
      </c>
      <c r="B102" s="23" t="s">
        <v>101</v>
      </c>
      <c r="C102" s="23" t="s">
        <v>107</v>
      </c>
      <c r="D102" s="23" t="s">
        <v>0</v>
      </c>
      <c r="E102" s="17">
        <f>E104</f>
        <v>5136.2</v>
      </c>
      <c r="F102" s="16">
        <f t="shared" si="1"/>
        <v>0</v>
      </c>
      <c r="G102" s="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AH102" s="36">
        <f>AH103</f>
        <v>5145.8</v>
      </c>
    </row>
    <row r="103" spans="1:34" ht="12.75" outlineLevel="2">
      <c r="A103" s="22" t="s">
        <v>56</v>
      </c>
      <c r="B103" s="23" t="s">
        <v>101</v>
      </c>
      <c r="C103" s="23" t="s">
        <v>108</v>
      </c>
      <c r="D103" s="23"/>
      <c r="E103" s="17"/>
      <c r="F103" s="16"/>
      <c r="G103" s="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AH103" s="36">
        <f>AH104+AH106</f>
        <v>5145.8</v>
      </c>
    </row>
    <row r="104" spans="1:34" ht="12.75" outlineLevel="3">
      <c r="A104" s="22" t="s">
        <v>56</v>
      </c>
      <c r="B104" s="23" t="s">
        <v>101</v>
      </c>
      <c r="C104" s="23" t="s">
        <v>108</v>
      </c>
      <c r="D104" s="23" t="s">
        <v>0</v>
      </c>
      <c r="E104" s="17">
        <f>E105</f>
        <v>5136.2</v>
      </c>
      <c r="F104" s="16">
        <f t="shared" si="1"/>
        <v>0</v>
      </c>
      <c r="G104" s="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AH104" s="36">
        <f>AH105</f>
        <v>5140.8</v>
      </c>
    </row>
    <row r="105" spans="1:34" ht="12.75" outlineLevel="5">
      <c r="A105" s="24" t="s">
        <v>54</v>
      </c>
      <c r="B105" s="25" t="s">
        <v>101</v>
      </c>
      <c r="C105" s="25" t="s">
        <v>108</v>
      </c>
      <c r="D105" s="25" t="s">
        <v>55</v>
      </c>
      <c r="E105" s="18">
        <v>5136.2</v>
      </c>
      <c r="F105" s="16">
        <f t="shared" si="1"/>
        <v>9.6</v>
      </c>
      <c r="G105" s="6"/>
      <c r="H105" s="4">
        <v>4.6</v>
      </c>
      <c r="I105" s="4"/>
      <c r="J105" s="4"/>
      <c r="K105" s="4"/>
      <c r="L105" s="4">
        <v>5</v>
      </c>
      <c r="M105" s="4"/>
      <c r="N105" s="4"/>
      <c r="O105" s="4"/>
      <c r="P105" s="4"/>
      <c r="Q105" s="4"/>
      <c r="R105" s="4"/>
      <c r="S105" s="4"/>
      <c r="T105" s="4"/>
      <c r="U105" s="4"/>
      <c r="AH105" s="37">
        <v>5140.8</v>
      </c>
    </row>
    <row r="106" spans="1:34" s="33" customFormat="1" ht="38.25" outlineLevel="5">
      <c r="A106" s="22" t="s">
        <v>260</v>
      </c>
      <c r="B106" s="23" t="s">
        <v>101</v>
      </c>
      <c r="C106" s="23" t="s">
        <v>528</v>
      </c>
      <c r="D106" s="23"/>
      <c r="E106" s="17"/>
      <c r="F106" s="30"/>
      <c r="G106" s="3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AH106" s="36">
        <f>AH107</f>
        <v>5</v>
      </c>
    </row>
    <row r="107" spans="1:34" ht="12.75" outlineLevel="5">
      <c r="A107" s="24" t="s">
        <v>54</v>
      </c>
      <c r="B107" s="25" t="s">
        <v>101</v>
      </c>
      <c r="C107" s="25" t="s">
        <v>528</v>
      </c>
      <c r="D107" s="25" t="s">
        <v>55</v>
      </c>
      <c r="E107" s="18"/>
      <c r="F107" s="16"/>
      <c r="G107" s="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AH107" s="37">
        <v>5</v>
      </c>
    </row>
    <row r="108" spans="1:34" ht="12.75" outlineLevel="2">
      <c r="A108" s="22" t="s">
        <v>109</v>
      </c>
      <c r="B108" s="23" t="s">
        <v>101</v>
      </c>
      <c r="C108" s="23" t="s">
        <v>110</v>
      </c>
      <c r="D108" s="23" t="s">
        <v>0</v>
      </c>
      <c r="E108" s="17">
        <f>E109</f>
        <v>795.8</v>
      </c>
      <c r="F108" s="16">
        <f t="shared" si="1"/>
        <v>0</v>
      </c>
      <c r="G108" s="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AH108" s="36">
        <f>AH109</f>
        <v>809.6</v>
      </c>
    </row>
    <row r="109" spans="1:34" ht="12.75" outlineLevel="3">
      <c r="A109" s="22" t="s">
        <v>56</v>
      </c>
      <c r="B109" s="23" t="s">
        <v>101</v>
      </c>
      <c r="C109" s="23" t="s">
        <v>111</v>
      </c>
      <c r="D109" s="23" t="s">
        <v>0</v>
      </c>
      <c r="E109" s="17">
        <f>E110</f>
        <v>795.8</v>
      </c>
      <c r="F109" s="16">
        <f t="shared" si="1"/>
        <v>0</v>
      </c>
      <c r="G109" s="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AH109" s="36">
        <f>AH110</f>
        <v>809.6</v>
      </c>
    </row>
    <row r="110" spans="1:34" ht="12.75" outlineLevel="5">
      <c r="A110" s="24" t="s">
        <v>54</v>
      </c>
      <c r="B110" s="25" t="s">
        <v>101</v>
      </c>
      <c r="C110" s="25" t="s">
        <v>111</v>
      </c>
      <c r="D110" s="25" t="s">
        <v>55</v>
      </c>
      <c r="E110" s="18">
        <v>795.8</v>
      </c>
      <c r="F110" s="16">
        <f t="shared" si="1"/>
        <v>13.8</v>
      </c>
      <c r="G110" s="6"/>
      <c r="H110" s="4">
        <v>13.8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AH110" s="37">
        <v>809.6</v>
      </c>
    </row>
    <row r="111" spans="1:34" ht="12.75" outlineLevel="2">
      <c r="A111" s="22" t="s">
        <v>60</v>
      </c>
      <c r="B111" s="23" t="s">
        <v>101</v>
      </c>
      <c r="C111" s="23" t="s">
        <v>61</v>
      </c>
      <c r="D111" s="23" t="s">
        <v>0</v>
      </c>
      <c r="E111" s="17">
        <f>E112+E114</f>
        <v>379.8</v>
      </c>
      <c r="F111" s="16">
        <f t="shared" si="1"/>
        <v>0</v>
      </c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AH111" s="36">
        <f>AH112+AH114</f>
        <v>379.8</v>
      </c>
    </row>
    <row r="112" spans="1:34" ht="38.25" outlineLevel="4">
      <c r="A112" s="22" t="s">
        <v>112</v>
      </c>
      <c r="B112" s="23" t="s">
        <v>101</v>
      </c>
      <c r="C112" s="23" t="s">
        <v>113</v>
      </c>
      <c r="D112" s="23" t="s">
        <v>0</v>
      </c>
      <c r="E112" s="17">
        <f>E113</f>
        <v>347</v>
      </c>
      <c r="F112" s="16">
        <f t="shared" si="1"/>
        <v>0</v>
      </c>
      <c r="G112" s="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AH112" s="36">
        <f>AH113</f>
        <v>347</v>
      </c>
    </row>
    <row r="113" spans="1:34" ht="12.75" outlineLevel="5">
      <c r="A113" s="24" t="s">
        <v>11</v>
      </c>
      <c r="B113" s="25" t="s">
        <v>101</v>
      </c>
      <c r="C113" s="25" t="s">
        <v>113</v>
      </c>
      <c r="D113" s="25" t="s">
        <v>12</v>
      </c>
      <c r="E113" s="18">
        <v>347</v>
      </c>
      <c r="F113" s="16">
        <f t="shared" si="1"/>
        <v>0</v>
      </c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AH113" s="37">
        <v>347</v>
      </c>
    </row>
    <row r="114" spans="1:34" ht="38.25" outlineLevel="4">
      <c r="A114" s="22" t="s">
        <v>64</v>
      </c>
      <c r="B114" s="23" t="s">
        <v>101</v>
      </c>
      <c r="C114" s="23" t="s">
        <v>65</v>
      </c>
      <c r="D114" s="23" t="s">
        <v>0</v>
      </c>
      <c r="E114" s="17">
        <f>E115</f>
        <v>32.8</v>
      </c>
      <c r="F114" s="16">
        <f t="shared" si="1"/>
        <v>0</v>
      </c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AH114" s="36">
        <f>AH115</f>
        <v>32.8</v>
      </c>
    </row>
    <row r="115" spans="1:34" ht="12.75" outlineLevel="5">
      <c r="A115" s="24" t="s">
        <v>54</v>
      </c>
      <c r="B115" s="25" t="s">
        <v>101</v>
      </c>
      <c r="C115" s="25" t="s">
        <v>65</v>
      </c>
      <c r="D115" s="25" t="s">
        <v>55</v>
      </c>
      <c r="E115" s="18">
        <v>32.8</v>
      </c>
      <c r="F115" s="16">
        <f t="shared" si="1"/>
        <v>0</v>
      </c>
      <c r="G115" s="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AH115" s="37">
        <v>32.8</v>
      </c>
    </row>
    <row r="116" spans="1:34" ht="12.75">
      <c r="A116" s="22" t="s">
        <v>114</v>
      </c>
      <c r="B116" s="23" t="s">
        <v>115</v>
      </c>
      <c r="C116" s="23" t="s">
        <v>0</v>
      </c>
      <c r="D116" s="23" t="s">
        <v>0</v>
      </c>
      <c r="E116" s="17">
        <f>E117+E121</f>
        <v>10934.9</v>
      </c>
      <c r="F116" s="16">
        <f t="shared" si="1"/>
        <v>0</v>
      </c>
      <c r="G116" s="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AH116" s="36">
        <f>AH117+AH121</f>
        <v>9681.5</v>
      </c>
    </row>
    <row r="117" spans="1:34" ht="12.75" outlineLevel="1">
      <c r="A117" s="22" t="s">
        <v>116</v>
      </c>
      <c r="B117" s="23" t="s">
        <v>117</v>
      </c>
      <c r="C117" s="23" t="s">
        <v>0</v>
      </c>
      <c r="D117" s="23" t="s">
        <v>0</v>
      </c>
      <c r="E117" s="17">
        <f>E118</f>
        <v>8000</v>
      </c>
      <c r="F117" s="16">
        <f t="shared" si="1"/>
        <v>0</v>
      </c>
      <c r="G117" s="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AH117" s="36">
        <f>AH118</f>
        <v>6716.6</v>
      </c>
    </row>
    <row r="118" spans="1:34" ht="12.75" outlineLevel="2">
      <c r="A118" s="22" t="s">
        <v>118</v>
      </c>
      <c r="B118" s="23" t="s">
        <v>117</v>
      </c>
      <c r="C118" s="23" t="s">
        <v>119</v>
      </c>
      <c r="D118" s="23" t="s">
        <v>0</v>
      </c>
      <c r="E118" s="17">
        <f>E119</f>
        <v>8000</v>
      </c>
      <c r="F118" s="16">
        <f t="shared" si="1"/>
        <v>0</v>
      </c>
      <c r="G118" s="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AH118" s="36">
        <f>AH119</f>
        <v>6716.6</v>
      </c>
    </row>
    <row r="119" spans="1:34" ht="12.75" outlineLevel="3">
      <c r="A119" s="22" t="s">
        <v>120</v>
      </c>
      <c r="B119" s="23" t="s">
        <v>117</v>
      </c>
      <c r="C119" s="23" t="s">
        <v>121</v>
      </c>
      <c r="D119" s="23" t="s">
        <v>0</v>
      </c>
      <c r="E119" s="17">
        <f>E120</f>
        <v>8000</v>
      </c>
      <c r="F119" s="16">
        <f t="shared" si="1"/>
        <v>0</v>
      </c>
      <c r="G119" s="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AH119" s="36">
        <f>AH120</f>
        <v>6716.6</v>
      </c>
    </row>
    <row r="120" spans="1:34" ht="12.75" outlineLevel="5">
      <c r="A120" s="24" t="s">
        <v>122</v>
      </c>
      <c r="B120" s="25" t="s">
        <v>117</v>
      </c>
      <c r="C120" s="25" t="s">
        <v>121</v>
      </c>
      <c r="D120" s="25" t="s">
        <v>123</v>
      </c>
      <c r="E120" s="18">
        <v>8000</v>
      </c>
      <c r="F120" s="16">
        <f t="shared" si="1"/>
        <v>-1283.4</v>
      </c>
      <c r="G120" s="6"/>
      <c r="H120" s="4"/>
      <c r="I120" s="4"/>
      <c r="J120" s="4"/>
      <c r="K120" s="4"/>
      <c r="L120" s="4"/>
      <c r="M120" s="4"/>
      <c r="N120" s="4"/>
      <c r="O120" s="4"/>
      <c r="P120" s="4">
        <v>-1283.4</v>
      </c>
      <c r="Q120" s="4"/>
      <c r="R120" s="4"/>
      <c r="S120" s="4"/>
      <c r="T120" s="4"/>
      <c r="U120" s="4"/>
      <c r="AH120" s="37">
        <v>6716.6</v>
      </c>
    </row>
    <row r="121" spans="1:34" ht="12.75" outlineLevel="1">
      <c r="A121" s="22" t="s">
        <v>124</v>
      </c>
      <c r="B121" s="23" t="s">
        <v>125</v>
      </c>
      <c r="C121" s="23" t="s">
        <v>0</v>
      </c>
      <c r="D121" s="23" t="s">
        <v>0</v>
      </c>
      <c r="E121" s="17">
        <f>E122+E125+E128</f>
        <v>2934.9</v>
      </c>
      <c r="F121" s="16">
        <f t="shared" si="1"/>
        <v>0</v>
      </c>
      <c r="G121" s="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AH121" s="36">
        <f>AH122+AH125+AH128</f>
        <v>2964.9</v>
      </c>
    </row>
    <row r="122" spans="1:34" ht="25.5" outlineLevel="2">
      <c r="A122" s="22" t="s">
        <v>48</v>
      </c>
      <c r="B122" s="23" t="s">
        <v>125</v>
      </c>
      <c r="C122" s="23" t="s">
        <v>49</v>
      </c>
      <c r="D122" s="23" t="s">
        <v>0</v>
      </c>
      <c r="E122" s="17">
        <f>E123</f>
        <v>1319.7</v>
      </c>
      <c r="F122" s="16">
        <f t="shared" si="1"/>
        <v>0</v>
      </c>
      <c r="G122" s="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AH122" s="36">
        <f>AH123</f>
        <v>1319.7</v>
      </c>
    </row>
    <row r="123" spans="1:34" ht="12.75" outlineLevel="3">
      <c r="A123" s="22" t="s">
        <v>56</v>
      </c>
      <c r="B123" s="23" t="s">
        <v>125</v>
      </c>
      <c r="C123" s="23" t="s">
        <v>126</v>
      </c>
      <c r="D123" s="23" t="s">
        <v>0</v>
      </c>
      <c r="E123" s="17">
        <f>E124</f>
        <v>1319.7</v>
      </c>
      <c r="F123" s="16">
        <f t="shared" si="1"/>
        <v>0</v>
      </c>
      <c r="G123" s="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AH123" s="36">
        <f>AH124</f>
        <v>1319.7</v>
      </c>
    </row>
    <row r="124" spans="1:34" ht="12.75" outlineLevel="5">
      <c r="A124" s="24" t="s">
        <v>54</v>
      </c>
      <c r="B124" s="25" t="s">
        <v>125</v>
      </c>
      <c r="C124" s="25" t="s">
        <v>126</v>
      </c>
      <c r="D124" s="25" t="s">
        <v>55</v>
      </c>
      <c r="E124" s="18">
        <v>1319.7</v>
      </c>
      <c r="F124" s="16">
        <f t="shared" si="1"/>
        <v>0</v>
      </c>
      <c r="G124" s="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AH124" s="37">
        <v>1319.7</v>
      </c>
    </row>
    <row r="125" spans="1:34" ht="25.5" outlineLevel="2">
      <c r="A125" s="22" t="s">
        <v>127</v>
      </c>
      <c r="B125" s="23" t="s">
        <v>125</v>
      </c>
      <c r="C125" s="23" t="s">
        <v>128</v>
      </c>
      <c r="D125" s="23" t="s">
        <v>0</v>
      </c>
      <c r="E125" s="17">
        <f>E126</f>
        <v>5</v>
      </c>
      <c r="F125" s="16">
        <f t="shared" si="1"/>
        <v>0</v>
      </c>
      <c r="G125" s="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AH125" s="36">
        <f>AH126</f>
        <v>35</v>
      </c>
    </row>
    <row r="126" spans="1:34" ht="12.75" outlineLevel="3">
      <c r="A126" s="22" t="s">
        <v>129</v>
      </c>
      <c r="B126" s="23" t="s">
        <v>125</v>
      </c>
      <c r="C126" s="23" t="s">
        <v>130</v>
      </c>
      <c r="D126" s="23" t="s">
        <v>0</v>
      </c>
      <c r="E126" s="17">
        <f>E127</f>
        <v>5</v>
      </c>
      <c r="F126" s="16">
        <f t="shared" si="1"/>
        <v>0</v>
      </c>
      <c r="G126" s="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AH126" s="36">
        <f>AH127</f>
        <v>35</v>
      </c>
    </row>
    <row r="127" spans="1:34" ht="12.75" outlineLevel="5">
      <c r="A127" s="24" t="s">
        <v>11</v>
      </c>
      <c r="B127" s="25" t="s">
        <v>125</v>
      </c>
      <c r="C127" s="25" t="s">
        <v>130</v>
      </c>
      <c r="D127" s="25" t="s">
        <v>12</v>
      </c>
      <c r="E127" s="18">
        <v>5</v>
      </c>
      <c r="F127" s="16">
        <f t="shared" si="1"/>
        <v>0</v>
      </c>
      <c r="G127" s="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AH127" s="37">
        <v>35</v>
      </c>
    </row>
    <row r="128" spans="1:34" ht="12.75" outlineLevel="2">
      <c r="A128" s="22" t="s">
        <v>60</v>
      </c>
      <c r="B128" s="23" t="s">
        <v>125</v>
      </c>
      <c r="C128" s="23" t="s">
        <v>61</v>
      </c>
      <c r="D128" s="23" t="s">
        <v>0</v>
      </c>
      <c r="E128" s="17">
        <f>E129+E135</f>
        <v>1610.2</v>
      </c>
      <c r="F128" s="16">
        <f t="shared" si="1"/>
        <v>0</v>
      </c>
      <c r="G128" s="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AH128" s="36">
        <f>AH129+AH135</f>
        <v>1610.2</v>
      </c>
    </row>
    <row r="129" spans="1:34" ht="12.75" outlineLevel="3">
      <c r="A129" s="22" t="s">
        <v>60</v>
      </c>
      <c r="B129" s="23" t="s">
        <v>125</v>
      </c>
      <c r="C129" s="23" t="s">
        <v>61</v>
      </c>
      <c r="D129" s="23" t="s">
        <v>0</v>
      </c>
      <c r="E129" s="17">
        <f>E130+E132</f>
        <v>1007.5</v>
      </c>
      <c r="F129" s="16">
        <f t="shared" si="1"/>
        <v>0</v>
      </c>
      <c r="G129" s="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AH129" s="36">
        <f>AH130+AH132</f>
        <v>1007.5</v>
      </c>
    </row>
    <row r="130" spans="1:34" ht="51" outlineLevel="4">
      <c r="A130" s="22" t="s">
        <v>131</v>
      </c>
      <c r="B130" s="23" t="s">
        <v>125</v>
      </c>
      <c r="C130" s="23" t="s">
        <v>132</v>
      </c>
      <c r="D130" s="23" t="s">
        <v>0</v>
      </c>
      <c r="E130" s="17">
        <f>E131</f>
        <v>802.5</v>
      </c>
      <c r="F130" s="16">
        <f t="shared" si="1"/>
        <v>0</v>
      </c>
      <c r="G130" s="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AH130" s="36">
        <f>AH131</f>
        <v>802.5</v>
      </c>
    </row>
    <row r="131" spans="1:34" ht="12.75" outlineLevel="5">
      <c r="A131" s="24" t="s">
        <v>11</v>
      </c>
      <c r="B131" s="25" t="s">
        <v>125</v>
      </c>
      <c r="C131" s="25" t="s">
        <v>132</v>
      </c>
      <c r="D131" s="25" t="s">
        <v>12</v>
      </c>
      <c r="E131" s="18">
        <v>802.5</v>
      </c>
      <c r="F131" s="16">
        <f t="shared" si="1"/>
        <v>0</v>
      </c>
      <c r="G131" s="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AH131" s="37">
        <v>802.5</v>
      </c>
    </row>
    <row r="132" spans="1:34" ht="28.5" customHeight="1" outlineLevel="4">
      <c r="A132" s="22" t="s">
        <v>133</v>
      </c>
      <c r="B132" s="23" t="s">
        <v>125</v>
      </c>
      <c r="C132" s="23" t="s">
        <v>134</v>
      </c>
      <c r="D132" s="23" t="s">
        <v>0</v>
      </c>
      <c r="E132" s="17">
        <f>SUM(E133:E134)</f>
        <v>205</v>
      </c>
      <c r="F132" s="16">
        <f t="shared" si="1"/>
        <v>0</v>
      </c>
      <c r="G132" s="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AH132" s="36">
        <f>SUM(AH133:AH134)</f>
        <v>205</v>
      </c>
    </row>
    <row r="133" spans="1:34" ht="12.75" outlineLevel="5">
      <c r="A133" s="24" t="s">
        <v>122</v>
      </c>
      <c r="B133" s="25" t="s">
        <v>125</v>
      </c>
      <c r="C133" s="25" t="s">
        <v>134</v>
      </c>
      <c r="D133" s="25" t="s">
        <v>123</v>
      </c>
      <c r="E133" s="18">
        <v>125</v>
      </c>
      <c r="F133" s="16">
        <f t="shared" si="1"/>
        <v>0</v>
      </c>
      <c r="G133" s="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AH133" s="37">
        <v>125</v>
      </c>
    </row>
    <row r="134" spans="1:34" ht="12.75" outlineLevel="5">
      <c r="A134" s="24" t="s">
        <v>11</v>
      </c>
      <c r="B134" s="25" t="s">
        <v>125</v>
      </c>
      <c r="C134" s="25" t="s">
        <v>134</v>
      </c>
      <c r="D134" s="25" t="s">
        <v>12</v>
      </c>
      <c r="E134" s="18">
        <v>80</v>
      </c>
      <c r="F134" s="16">
        <f t="shared" si="1"/>
        <v>0</v>
      </c>
      <c r="G134" s="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AH134" s="37">
        <v>80</v>
      </c>
    </row>
    <row r="135" spans="1:34" ht="25.5" outlineLevel="3">
      <c r="A135" s="22" t="s">
        <v>135</v>
      </c>
      <c r="B135" s="23" t="s">
        <v>125</v>
      </c>
      <c r="C135" s="23" t="s">
        <v>136</v>
      </c>
      <c r="D135" s="23" t="s">
        <v>0</v>
      </c>
      <c r="E135" s="17">
        <f>E136</f>
        <v>602.7</v>
      </c>
      <c r="F135" s="16">
        <f t="shared" si="1"/>
        <v>0</v>
      </c>
      <c r="G135" s="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AH135" s="36">
        <f>AH136</f>
        <v>602.7</v>
      </c>
    </row>
    <row r="136" spans="1:34" ht="25.5" outlineLevel="4">
      <c r="A136" s="22" t="s">
        <v>137</v>
      </c>
      <c r="B136" s="23" t="s">
        <v>125</v>
      </c>
      <c r="C136" s="23" t="s">
        <v>138</v>
      </c>
      <c r="D136" s="23" t="s">
        <v>0</v>
      </c>
      <c r="E136" s="17">
        <f>E137</f>
        <v>602.7</v>
      </c>
      <c r="F136" s="16">
        <f t="shared" si="1"/>
        <v>0</v>
      </c>
      <c r="G136" s="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AH136" s="36">
        <f>AH137</f>
        <v>602.7</v>
      </c>
    </row>
    <row r="137" spans="1:34" ht="12.75" outlineLevel="5">
      <c r="A137" s="24" t="s">
        <v>11</v>
      </c>
      <c r="B137" s="25" t="s">
        <v>125</v>
      </c>
      <c r="C137" s="25" t="s">
        <v>138</v>
      </c>
      <c r="D137" s="25" t="s">
        <v>12</v>
      </c>
      <c r="E137" s="18">
        <v>602.7</v>
      </c>
      <c r="F137" s="16">
        <f t="shared" si="1"/>
        <v>0</v>
      </c>
      <c r="G137" s="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AH137" s="37">
        <v>602.7</v>
      </c>
    </row>
    <row r="138" spans="1:34" ht="12.75">
      <c r="A138" s="22" t="s">
        <v>139</v>
      </c>
      <c r="B138" s="23" t="s">
        <v>140</v>
      </c>
      <c r="C138" s="23" t="s">
        <v>0</v>
      </c>
      <c r="D138" s="23" t="s">
        <v>0</v>
      </c>
      <c r="E138" s="17" t="e">
        <f>E139+E168+E177+E203</f>
        <v>#REF!</v>
      </c>
      <c r="F138" s="16">
        <f t="shared" si="1"/>
        <v>0</v>
      </c>
      <c r="G138" s="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AH138" s="36">
        <f>AH139+AH168+AH177+AH203</f>
        <v>113602.79999999999</v>
      </c>
    </row>
    <row r="139" spans="1:34" ht="12.75" outlineLevel="1">
      <c r="A139" s="22" t="s">
        <v>141</v>
      </c>
      <c r="B139" s="23" t="s">
        <v>142</v>
      </c>
      <c r="C139" s="23" t="s">
        <v>0</v>
      </c>
      <c r="D139" s="23" t="s">
        <v>0</v>
      </c>
      <c r="E139" s="17" t="e">
        <f>E140+E148+E151+E157</f>
        <v>#REF!</v>
      </c>
      <c r="F139" s="16">
        <f t="shared" si="1"/>
        <v>0</v>
      </c>
      <c r="G139" s="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AH139" s="36">
        <f>AH140+AH148+AH151+AH157</f>
        <v>16324.1</v>
      </c>
    </row>
    <row r="140" spans="1:34" ht="25.5" outlineLevel="2">
      <c r="A140" s="22" t="s">
        <v>143</v>
      </c>
      <c r="B140" s="23" t="s">
        <v>142</v>
      </c>
      <c r="C140" s="23" t="s">
        <v>144</v>
      </c>
      <c r="D140" s="23" t="s">
        <v>0</v>
      </c>
      <c r="E140" s="17">
        <f>E141+E144</f>
        <v>8327.1</v>
      </c>
      <c r="F140" s="16">
        <f t="shared" si="1"/>
        <v>0</v>
      </c>
      <c r="G140" s="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AH140" s="36">
        <f>AH141+AH144</f>
        <v>8327.1</v>
      </c>
    </row>
    <row r="141" spans="1:34" ht="53.25" customHeight="1" outlineLevel="3">
      <c r="A141" s="22" t="s">
        <v>145</v>
      </c>
      <c r="B141" s="23" t="s">
        <v>142</v>
      </c>
      <c r="C141" s="23" t="s">
        <v>146</v>
      </c>
      <c r="D141" s="23" t="s">
        <v>0</v>
      </c>
      <c r="E141" s="17">
        <f>E142</f>
        <v>7565.3</v>
      </c>
      <c r="F141" s="16">
        <f aca="true" t="shared" si="2" ref="F141:F202">SUM(G141:U141)</f>
        <v>0</v>
      </c>
      <c r="G141" s="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AH141" s="36">
        <f>AH142</f>
        <v>7565.3</v>
      </c>
    </row>
    <row r="142" spans="1:34" ht="32.25" customHeight="1" outlineLevel="4">
      <c r="A142" s="22" t="s">
        <v>147</v>
      </c>
      <c r="B142" s="23" t="s">
        <v>142</v>
      </c>
      <c r="C142" s="23" t="s">
        <v>148</v>
      </c>
      <c r="D142" s="23" t="s">
        <v>0</v>
      </c>
      <c r="E142" s="17">
        <f>E143</f>
        <v>7565.3</v>
      </c>
      <c r="F142" s="16">
        <f t="shared" si="2"/>
        <v>0</v>
      </c>
      <c r="G142" s="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AH142" s="36">
        <f>AH143</f>
        <v>7565.3</v>
      </c>
    </row>
    <row r="143" spans="1:34" ht="12.75" outlineLevel="5">
      <c r="A143" s="24" t="s">
        <v>122</v>
      </c>
      <c r="B143" s="25" t="s">
        <v>142</v>
      </c>
      <c r="C143" s="25" t="s">
        <v>148</v>
      </c>
      <c r="D143" s="25" t="s">
        <v>123</v>
      </c>
      <c r="E143" s="18">
        <v>7565.3</v>
      </c>
      <c r="F143" s="16">
        <f t="shared" si="2"/>
        <v>0</v>
      </c>
      <c r="G143" s="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AH143" s="37">
        <v>7565.3</v>
      </c>
    </row>
    <row r="144" spans="1:34" ht="38.25" outlineLevel="3">
      <c r="A144" s="22" t="s">
        <v>149</v>
      </c>
      <c r="B144" s="23" t="s">
        <v>142</v>
      </c>
      <c r="C144" s="23" t="s">
        <v>150</v>
      </c>
      <c r="D144" s="23" t="s">
        <v>0</v>
      </c>
      <c r="E144" s="17">
        <f>E145</f>
        <v>761.8000000000001</v>
      </c>
      <c r="F144" s="16">
        <f t="shared" si="2"/>
        <v>0</v>
      </c>
      <c r="G144" s="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AH144" s="36">
        <f>AH145</f>
        <v>761.8000000000001</v>
      </c>
    </row>
    <row r="145" spans="1:34" ht="25.5" outlineLevel="4">
      <c r="A145" s="22" t="s">
        <v>151</v>
      </c>
      <c r="B145" s="23" t="s">
        <v>142</v>
      </c>
      <c r="C145" s="23" t="s">
        <v>152</v>
      </c>
      <c r="D145" s="23" t="s">
        <v>0</v>
      </c>
      <c r="E145" s="17">
        <f>SUM(E146:E147)</f>
        <v>761.8000000000001</v>
      </c>
      <c r="F145" s="16">
        <f t="shared" si="2"/>
        <v>0</v>
      </c>
      <c r="G145" s="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AH145" s="36">
        <f>SUM(AH146:AH147)</f>
        <v>761.8000000000001</v>
      </c>
    </row>
    <row r="146" spans="1:34" ht="12.75" outlineLevel="5">
      <c r="A146" s="24" t="s">
        <v>122</v>
      </c>
      <c r="B146" s="25" t="s">
        <v>142</v>
      </c>
      <c r="C146" s="25" t="s">
        <v>152</v>
      </c>
      <c r="D146" s="25" t="s">
        <v>123</v>
      </c>
      <c r="E146" s="18">
        <v>87.7</v>
      </c>
      <c r="F146" s="16">
        <f t="shared" si="2"/>
        <v>0</v>
      </c>
      <c r="G146" s="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AH146" s="37">
        <v>87.7</v>
      </c>
    </row>
    <row r="147" spans="1:34" ht="25.5" outlineLevel="5">
      <c r="A147" s="24" t="s">
        <v>153</v>
      </c>
      <c r="B147" s="25" t="s">
        <v>142</v>
      </c>
      <c r="C147" s="25" t="s">
        <v>152</v>
      </c>
      <c r="D147" s="25" t="s">
        <v>154</v>
      </c>
      <c r="E147" s="18">
        <v>674.1</v>
      </c>
      <c r="F147" s="16">
        <f t="shared" si="2"/>
        <v>0</v>
      </c>
      <c r="G147" s="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AH147" s="37">
        <v>674.1</v>
      </c>
    </row>
    <row r="148" spans="1:34" ht="12.75" outlineLevel="2">
      <c r="A148" s="22" t="s">
        <v>155</v>
      </c>
      <c r="B148" s="23" t="s">
        <v>142</v>
      </c>
      <c r="C148" s="23" t="s">
        <v>156</v>
      </c>
      <c r="D148" s="23" t="s">
        <v>0</v>
      </c>
      <c r="E148" s="17">
        <f>E149</f>
        <v>31.6</v>
      </c>
      <c r="F148" s="16">
        <f t="shared" si="2"/>
        <v>0</v>
      </c>
      <c r="G148" s="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AH148" s="36">
        <f>AH149</f>
        <v>29.4</v>
      </c>
    </row>
    <row r="149" spans="1:34" ht="25.5" customHeight="1" outlineLevel="3">
      <c r="A149" s="22" t="s">
        <v>157</v>
      </c>
      <c r="B149" s="23" t="s">
        <v>142</v>
      </c>
      <c r="C149" s="23" t="s">
        <v>158</v>
      </c>
      <c r="D149" s="23" t="s">
        <v>0</v>
      </c>
      <c r="E149" s="17">
        <f>E150</f>
        <v>31.6</v>
      </c>
      <c r="F149" s="16">
        <f t="shared" si="2"/>
        <v>0</v>
      </c>
      <c r="G149" s="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AH149" s="36">
        <f>AH150</f>
        <v>29.4</v>
      </c>
    </row>
    <row r="150" spans="1:34" ht="12.75" outlineLevel="5">
      <c r="A150" s="24" t="s">
        <v>122</v>
      </c>
      <c r="B150" s="25" t="s">
        <v>142</v>
      </c>
      <c r="C150" s="25" t="s">
        <v>158</v>
      </c>
      <c r="D150" s="25" t="s">
        <v>123</v>
      </c>
      <c r="E150" s="18">
        <v>31.6</v>
      </c>
      <c r="F150" s="16">
        <f t="shared" si="2"/>
        <v>-2.2</v>
      </c>
      <c r="G150" s="6"/>
      <c r="H150" s="4"/>
      <c r="I150" s="4"/>
      <c r="J150" s="4"/>
      <c r="K150" s="4"/>
      <c r="L150" s="4"/>
      <c r="M150" s="4"/>
      <c r="N150" s="4"/>
      <c r="O150" s="4"/>
      <c r="P150" s="4">
        <v>-2.2</v>
      </c>
      <c r="Q150" s="4"/>
      <c r="R150" s="4"/>
      <c r="S150" s="4"/>
      <c r="T150" s="4"/>
      <c r="U150" s="4"/>
      <c r="AH150" s="37">
        <v>29.4</v>
      </c>
    </row>
    <row r="151" spans="1:34" ht="12.75" outlineLevel="2">
      <c r="A151" s="22" t="s">
        <v>159</v>
      </c>
      <c r="B151" s="23" t="s">
        <v>142</v>
      </c>
      <c r="C151" s="23" t="s">
        <v>160</v>
      </c>
      <c r="D151" s="23" t="s">
        <v>0</v>
      </c>
      <c r="E151" s="17">
        <f>E152+E155</f>
        <v>3969.5</v>
      </c>
      <c r="F151" s="16">
        <f t="shared" si="2"/>
        <v>0</v>
      </c>
      <c r="G151" s="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AH151" s="36">
        <f>AH152+AH155</f>
        <v>3969.5</v>
      </c>
    </row>
    <row r="152" spans="1:34" ht="32.25" customHeight="1" outlineLevel="3">
      <c r="A152" s="22" t="s">
        <v>161</v>
      </c>
      <c r="B152" s="23" t="s">
        <v>142</v>
      </c>
      <c r="C152" s="23" t="s">
        <v>162</v>
      </c>
      <c r="D152" s="23" t="s">
        <v>0</v>
      </c>
      <c r="E152" s="17">
        <f>SUM(E153:E154)</f>
        <v>3923.1</v>
      </c>
      <c r="F152" s="16">
        <f t="shared" si="2"/>
        <v>0</v>
      </c>
      <c r="G152" s="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AH152" s="36">
        <f>SUM(AH153:AH154)</f>
        <v>3923.1</v>
      </c>
    </row>
    <row r="153" spans="1:34" ht="12.75" outlineLevel="5">
      <c r="A153" s="24" t="s">
        <v>163</v>
      </c>
      <c r="B153" s="25" t="s">
        <v>142</v>
      </c>
      <c r="C153" s="25" t="s">
        <v>162</v>
      </c>
      <c r="D153" s="25" t="s">
        <v>164</v>
      </c>
      <c r="E153" s="18">
        <v>2351.7</v>
      </c>
      <c r="F153" s="16">
        <f t="shared" si="2"/>
        <v>0</v>
      </c>
      <c r="G153" s="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AH153" s="37">
        <v>2351.7</v>
      </c>
    </row>
    <row r="154" spans="1:34" ht="25.5" outlineLevel="5">
      <c r="A154" s="24" t="s">
        <v>165</v>
      </c>
      <c r="B154" s="25" t="s">
        <v>142</v>
      </c>
      <c r="C154" s="25" t="s">
        <v>162</v>
      </c>
      <c r="D154" s="25" t="s">
        <v>166</v>
      </c>
      <c r="E154" s="18">
        <v>1571.4</v>
      </c>
      <c r="F154" s="16">
        <f t="shared" si="2"/>
        <v>0</v>
      </c>
      <c r="G154" s="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AH154" s="37">
        <v>1571.4</v>
      </c>
    </row>
    <row r="155" spans="1:34" ht="81" customHeight="1" outlineLevel="3">
      <c r="A155" s="26" t="s">
        <v>167</v>
      </c>
      <c r="B155" s="23" t="s">
        <v>142</v>
      </c>
      <c r="C155" s="23" t="s">
        <v>168</v>
      </c>
      <c r="D155" s="23" t="s">
        <v>0</v>
      </c>
      <c r="E155" s="17">
        <f>E156</f>
        <v>46.4</v>
      </c>
      <c r="F155" s="16">
        <f t="shared" si="2"/>
        <v>0</v>
      </c>
      <c r="G155" s="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AH155" s="36">
        <f>AH156</f>
        <v>46.4</v>
      </c>
    </row>
    <row r="156" spans="1:34" ht="25.5" outlineLevel="5">
      <c r="A156" s="24" t="s">
        <v>165</v>
      </c>
      <c r="B156" s="25" t="s">
        <v>142</v>
      </c>
      <c r="C156" s="25" t="s">
        <v>168</v>
      </c>
      <c r="D156" s="25" t="s">
        <v>166</v>
      </c>
      <c r="E156" s="18">
        <v>46.4</v>
      </c>
      <c r="F156" s="16">
        <f t="shared" si="2"/>
        <v>0</v>
      </c>
      <c r="G156" s="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AH156" s="37">
        <v>46.4</v>
      </c>
    </row>
    <row r="157" spans="1:34" ht="12.75" outlineLevel="2">
      <c r="A157" s="22" t="s">
        <v>60</v>
      </c>
      <c r="B157" s="23" t="s">
        <v>142</v>
      </c>
      <c r="C157" s="23" t="s">
        <v>61</v>
      </c>
      <c r="D157" s="23" t="s">
        <v>0</v>
      </c>
      <c r="E157" s="17" t="e">
        <f>E158+E165</f>
        <v>#REF!</v>
      </c>
      <c r="F157" s="16">
        <f t="shared" si="2"/>
        <v>0</v>
      </c>
      <c r="G157" s="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AH157" s="36">
        <f>AH158+AH165</f>
        <v>3998.1</v>
      </c>
    </row>
    <row r="158" spans="1:34" ht="12.75" outlineLevel="3">
      <c r="A158" s="22" t="s">
        <v>60</v>
      </c>
      <c r="B158" s="23" t="s">
        <v>142</v>
      </c>
      <c r="C158" s="23" t="s">
        <v>61</v>
      </c>
      <c r="D158" s="23" t="s">
        <v>0</v>
      </c>
      <c r="E158" s="17">
        <f>E159+E161+E163</f>
        <v>2541.1</v>
      </c>
      <c r="F158" s="16">
        <f t="shared" si="2"/>
        <v>0</v>
      </c>
      <c r="G158" s="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AH158" s="36">
        <f>AH159+AH161+AH163</f>
        <v>2472.1</v>
      </c>
    </row>
    <row r="159" spans="1:34" ht="12.75" outlineLevel="4">
      <c r="A159" s="22" t="s">
        <v>169</v>
      </c>
      <c r="B159" s="23" t="s">
        <v>142</v>
      </c>
      <c r="C159" s="23" t="s">
        <v>170</v>
      </c>
      <c r="D159" s="23" t="s">
        <v>0</v>
      </c>
      <c r="E159" s="17">
        <f>E160</f>
        <v>396.2</v>
      </c>
      <c r="F159" s="16">
        <f t="shared" si="2"/>
        <v>0</v>
      </c>
      <c r="G159" s="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AH159" s="36">
        <f>AH160</f>
        <v>396.2</v>
      </c>
    </row>
    <row r="160" spans="1:34" ht="12.75" outlineLevel="5">
      <c r="A160" s="24" t="s">
        <v>122</v>
      </c>
      <c r="B160" s="25" t="s">
        <v>142</v>
      </c>
      <c r="C160" s="25" t="s">
        <v>170</v>
      </c>
      <c r="D160" s="25" t="s">
        <v>123</v>
      </c>
      <c r="E160" s="18">
        <v>396.2</v>
      </c>
      <c r="F160" s="16">
        <f t="shared" si="2"/>
        <v>0</v>
      </c>
      <c r="G160" s="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AH160" s="37">
        <v>396.2</v>
      </c>
    </row>
    <row r="161" spans="1:34" ht="25.5" outlineLevel="4">
      <c r="A161" s="22" t="s">
        <v>171</v>
      </c>
      <c r="B161" s="23" t="s">
        <v>142</v>
      </c>
      <c r="C161" s="23" t="s">
        <v>172</v>
      </c>
      <c r="D161" s="23" t="s">
        <v>0</v>
      </c>
      <c r="E161" s="17">
        <f>E162</f>
        <v>1088.1</v>
      </c>
      <c r="F161" s="16">
        <f t="shared" si="2"/>
        <v>0</v>
      </c>
      <c r="G161" s="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AH161" s="36">
        <f>AH162</f>
        <v>1019.1</v>
      </c>
    </row>
    <row r="162" spans="1:34" ht="12.75" outlineLevel="5">
      <c r="A162" s="24" t="s">
        <v>122</v>
      </c>
      <c r="B162" s="25" t="s">
        <v>142</v>
      </c>
      <c r="C162" s="25" t="s">
        <v>172</v>
      </c>
      <c r="D162" s="25" t="s">
        <v>123</v>
      </c>
      <c r="E162" s="18">
        <v>1088.1</v>
      </c>
      <c r="F162" s="16">
        <f t="shared" si="2"/>
        <v>-69</v>
      </c>
      <c r="G162" s="6"/>
      <c r="H162" s="4"/>
      <c r="I162" s="4"/>
      <c r="J162" s="4"/>
      <c r="K162" s="4"/>
      <c r="L162" s="4"/>
      <c r="M162" s="4"/>
      <c r="N162" s="4"/>
      <c r="O162" s="4"/>
      <c r="P162" s="4">
        <v>-69</v>
      </c>
      <c r="Q162" s="4"/>
      <c r="R162" s="4"/>
      <c r="S162" s="4"/>
      <c r="T162" s="4"/>
      <c r="U162" s="4"/>
      <c r="AH162" s="37">
        <v>1019.1</v>
      </c>
    </row>
    <row r="163" spans="1:34" ht="25.5" outlineLevel="4">
      <c r="A163" s="22" t="s">
        <v>173</v>
      </c>
      <c r="B163" s="23" t="s">
        <v>142</v>
      </c>
      <c r="C163" s="23" t="s">
        <v>174</v>
      </c>
      <c r="D163" s="23" t="s">
        <v>0</v>
      </c>
      <c r="E163" s="17">
        <f>E164</f>
        <v>1056.8</v>
      </c>
      <c r="F163" s="16">
        <f t="shared" si="2"/>
        <v>0</v>
      </c>
      <c r="G163" s="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AH163" s="36">
        <f>AH164</f>
        <v>1056.8</v>
      </c>
    </row>
    <row r="164" spans="1:34" ht="12.75" outlineLevel="5">
      <c r="A164" s="24" t="s">
        <v>122</v>
      </c>
      <c r="B164" s="25" t="s">
        <v>142</v>
      </c>
      <c r="C164" s="25" t="s">
        <v>174</v>
      </c>
      <c r="D164" s="25" t="s">
        <v>123</v>
      </c>
      <c r="E164" s="18">
        <v>1056.8</v>
      </c>
      <c r="F164" s="16">
        <f t="shared" si="2"/>
        <v>0</v>
      </c>
      <c r="G164" s="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AH164" s="37">
        <v>1056.8</v>
      </c>
    </row>
    <row r="165" spans="1:34" ht="30.75" customHeight="1" outlineLevel="3">
      <c r="A165" s="22" t="s">
        <v>135</v>
      </c>
      <c r="B165" s="23" t="s">
        <v>142</v>
      </c>
      <c r="C165" s="23" t="s">
        <v>136</v>
      </c>
      <c r="D165" s="23" t="s">
        <v>0</v>
      </c>
      <c r="E165" s="17" t="e">
        <f>E166+#REF!</f>
        <v>#REF!</v>
      </c>
      <c r="F165" s="16">
        <f t="shared" si="2"/>
        <v>0</v>
      </c>
      <c r="G165" s="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AH165" s="36">
        <f>AH166</f>
        <v>1526</v>
      </c>
    </row>
    <row r="166" spans="1:34" ht="29.25" customHeight="1" outlineLevel="4">
      <c r="A166" s="22" t="s">
        <v>175</v>
      </c>
      <c r="B166" s="23" t="s">
        <v>142</v>
      </c>
      <c r="C166" s="23" t="s">
        <v>176</v>
      </c>
      <c r="D166" s="23" t="s">
        <v>0</v>
      </c>
      <c r="E166" s="17">
        <f>E167</f>
        <v>1526</v>
      </c>
      <c r="F166" s="16">
        <f t="shared" si="2"/>
        <v>0</v>
      </c>
      <c r="G166" s="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AH166" s="36">
        <f>AH167</f>
        <v>1526</v>
      </c>
    </row>
    <row r="167" spans="1:34" ht="12.75" outlineLevel="5">
      <c r="A167" s="24" t="s">
        <v>163</v>
      </c>
      <c r="B167" s="25" t="s">
        <v>142</v>
      </c>
      <c r="C167" s="25" t="s">
        <v>176</v>
      </c>
      <c r="D167" s="25" t="s">
        <v>164</v>
      </c>
      <c r="E167" s="18">
        <v>1526</v>
      </c>
      <c r="F167" s="16">
        <f t="shared" si="2"/>
        <v>0</v>
      </c>
      <c r="G167" s="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AH167" s="37">
        <v>1526</v>
      </c>
    </row>
    <row r="168" spans="1:34" ht="12.75" outlineLevel="1">
      <c r="A168" s="22" t="s">
        <v>177</v>
      </c>
      <c r="B168" s="23" t="s">
        <v>178</v>
      </c>
      <c r="C168" s="23" t="s">
        <v>0</v>
      </c>
      <c r="D168" s="23" t="s">
        <v>0</v>
      </c>
      <c r="E168" s="17">
        <f>E169+E173</f>
        <v>8610.8</v>
      </c>
      <c r="F168" s="16">
        <f t="shared" si="2"/>
        <v>0</v>
      </c>
      <c r="G168" s="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AH168" s="36">
        <f>AH169+AH173</f>
        <v>8309.3</v>
      </c>
    </row>
    <row r="169" spans="1:34" ht="12.75" outlineLevel="2">
      <c r="A169" s="22" t="s">
        <v>179</v>
      </c>
      <c r="B169" s="23" t="s">
        <v>178</v>
      </c>
      <c r="C169" s="23" t="s">
        <v>180</v>
      </c>
      <c r="D169" s="23" t="s">
        <v>0</v>
      </c>
      <c r="E169" s="17">
        <f>E170</f>
        <v>4406.3</v>
      </c>
      <c r="F169" s="16">
        <f t="shared" si="2"/>
        <v>0</v>
      </c>
      <c r="G169" s="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AH169" s="36">
        <f>AH170</f>
        <v>4406.4</v>
      </c>
    </row>
    <row r="170" spans="1:34" ht="12.75" outlineLevel="3">
      <c r="A170" s="22" t="s">
        <v>181</v>
      </c>
      <c r="B170" s="23" t="s">
        <v>178</v>
      </c>
      <c r="C170" s="23" t="s">
        <v>182</v>
      </c>
      <c r="D170" s="23" t="s">
        <v>0</v>
      </c>
      <c r="E170" s="17">
        <f>SUM(E171:E172)</f>
        <v>4406.3</v>
      </c>
      <c r="F170" s="16">
        <f t="shared" si="2"/>
        <v>0</v>
      </c>
      <c r="G170" s="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AH170" s="36">
        <f>SUM(AH171:AH172)</f>
        <v>4406.4</v>
      </c>
    </row>
    <row r="171" spans="1:34" ht="12.75" outlineLevel="5">
      <c r="A171" s="24" t="s">
        <v>122</v>
      </c>
      <c r="B171" s="25" t="s">
        <v>178</v>
      </c>
      <c r="C171" s="25" t="s">
        <v>182</v>
      </c>
      <c r="D171" s="25" t="s">
        <v>123</v>
      </c>
      <c r="E171" s="18">
        <v>3379</v>
      </c>
      <c r="F171" s="16">
        <f t="shared" si="2"/>
        <v>0</v>
      </c>
      <c r="G171" s="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AH171" s="37">
        <v>3379</v>
      </c>
    </row>
    <row r="172" spans="1:34" ht="12.75" outlineLevel="5">
      <c r="A172" s="24" t="s">
        <v>11</v>
      </c>
      <c r="B172" s="25" t="s">
        <v>178</v>
      </c>
      <c r="C172" s="25" t="s">
        <v>182</v>
      </c>
      <c r="D172" s="25" t="s">
        <v>12</v>
      </c>
      <c r="E172" s="18">
        <v>1027.3</v>
      </c>
      <c r="F172" s="16">
        <f t="shared" si="2"/>
        <v>0</v>
      </c>
      <c r="G172" s="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AH172" s="37">
        <v>1027.4</v>
      </c>
    </row>
    <row r="173" spans="1:34" ht="12.75" outlineLevel="2">
      <c r="A173" s="22" t="s">
        <v>60</v>
      </c>
      <c r="B173" s="23" t="s">
        <v>178</v>
      </c>
      <c r="C173" s="23" t="s">
        <v>61</v>
      </c>
      <c r="D173" s="23" t="s">
        <v>0</v>
      </c>
      <c r="E173" s="17">
        <f>E174</f>
        <v>4204.5</v>
      </c>
      <c r="F173" s="16">
        <f t="shared" si="2"/>
        <v>0</v>
      </c>
      <c r="G173" s="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AH173" s="36">
        <f>AH174</f>
        <v>3902.9</v>
      </c>
    </row>
    <row r="174" spans="1:34" ht="29.25" customHeight="1" outlineLevel="3">
      <c r="A174" s="22" t="s">
        <v>135</v>
      </c>
      <c r="B174" s="23" t="s">
        <v>178</v>
      </c>
      <c r="C174" s="23" t="s">
        <v>136</v>
      </c>
      <c r="D174" s="23" t="s">
        <v>0</v>
      </c>
      <c r="E174" s="17">
        <f>E175</f>
        <v>4204.5</v>
      </c>
      <c r="F174" s="16">
        <f t="shared" si="2"/>
        <v>0</v>
      </c>
      <c r="G174" s="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AH174" s="36">
        <f>AH175</f>
        <v>3902.9</v>
      </c>
    </row>
    <row r="175" spans="1:34" ht="16.5" customHeight="1" outlineLevel="4">
      <c r="A175" s="22" t="s">
        <v>183</v>
      </c>
      <c r="B175" s="23" t="s">
        <v>178</v>
      </c>
      <c r="C175" s="23" t="s">
        <v>184</v>
      </c>
      <c r="D175" s="23" t="s">
        <v>0</v>
      </c>
      <c r="E175" s="17">
        <f>E176</f>
        <v>4204.5</v>
      </c>
      <c r="F175" s="16">
        <f t="shared" si="2"/>
        <v>0</v>
      </c>
      <c r="G175" s="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AH175" s="36">
        <f>AH176</f>
        <v>3902.9</v>
      </c>
    </row>
    <row r="176" spans="1:34" ht="12.75" outlineLevel="5">
      <c r="A176" s="24" t="s">
        <v>11</v>
      </c>
      <c r="B176" s="25" t="s">
        <v>178</v>
      </c>
      <c r="C176" s="25" t="s">
        <v>184</v>
      </c>
      <c r="D176" s="25" t="s">
        <v>12</v>
      </c>
      <c r="E176" s="18">
        <v>4204.5</v>
      </c>
      <c r="F176" s="16">
        <f t="shared" si="2"/>
        <v>-301.6</v>
      </c>
      <c r="G176" s="6"/>
      <c r="H176" s="4"/>
      <c r="I176" s="4"/>
      <c r="J176" s="4"/>
      <c r="K176" s="4"/>
      <c r="L176" s="4"/>
      <c r="M176" s="4"/>
      <c r="N176" s="4"/>
      <c r="O176" s="4"/>
      <c r="P176" s="4">
        <v>-301.6</v>
      </c>
      <c r="Q176" s="4"/>
      <c r="R176" s="4"/>
      <c r="S176" s="4"/>
      <c r="T176" s="4"/>
      <c r="U176" s="4"/>
      <c r="AH176" s="37">
        <v>3902.9</v>
      </c>
    </row>
    <row r="177" spans="1:34" ht="12.75" outlineLevel="1">
      <c r="A177" s="22" t="s">
        <v>185</v>
      </c>
      <c r="B177" s="23" t="s">
        <v>186</v>
      </c>
      <c r="C177" s="23" t="s">
        <v>0</v>
      </c>
      <c r="D177" s="23" t="s">
        <v>0</v>
      </c>
      <c r="E177" s="17">
        <f>E178+E195</f>
        <v>45961.7</v>
      </c>
      <c r="F177" s="16">
        <f t="shared" si="2"/>
        <v>0</v>
      </c>
      <c r="G177" s="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AH177" s="36">
        <f>AH178+AH195</f>
        <v>45961.5</v>
      </c>
    </row>
    <row r="178" spans="1:34" ht="12.75" outlineLevel="2">
      <c r="A178" s="22" t="s">
        <v>185</v>
      </c>
      <c r="B178" s="23" t="s">
        <v>186</v>
      </c>
      <c r="C178" s="23" t="s">
        <v>187</v>
      </c>
      <c r="D178" s="23" t="s">
        <v>0</v>
      </c>
      <c r="E178" s="17">
        <f>E179+E184+E189+E191+E193</f>
        <v>30189.499999999996</v>
      </c>
      <c r="F178" s="16">
        <f t="shared" si="2"/>
        <v>0</v>
      </c>
      <c r="G178" s="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AH178" s="36">
        <f>AH179+AH184+AH189+AH191+AH193</f>
        <v>30189.3</v>
      </c>
    </row>
    <row r="179" spans="1:34" ht="12.75" outlineLevel="3">
      <c r="A179" s="22" t="s">
        <v>188</v>
      </c>
      <c r="B179" s="23" t="s">
        <v>186</v>
      </c>
      <c r="C179" s="23" t="s">
        <v>189</v>
      </c>
      <c r="D179" s="23" t="s">
        <v>0</v>
      </c>
      <c r="E179" s="17">
        <f>E180+E182</f>
        <v>9589.9</v>
      </c>
      <c r="F179" s="16">
        <f t="shared" si="2"/>
        <v>0</v>
      </c>
      <c r="G179" s="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AH179" s="36">
        <f>AH180+AH182</f>
        <v>9589.9</v>
      </c>
    </row>
    <row r="180" spans="1:34" ht="12.75" outlineLevel="4">
      <c r="A180" s="22" t="s">
        <v>188</v>
      </c>
      <c r="B180" s="23" t="s">
        <v>186</v>
      </c>
      <c r="C180" s="23" t="s">
        <v>189</v>
      </c>
      <c r="D180" s="23" t="s">
        <v>0</v>
      </c>
      <c r="E180" s="17">
        <f>E181</f>
        <v>5089.9</v>
      </c>
      <c r="F180" s="16">
        <f t="shared" si="2"/>
        <v>0</v>
      </c>
      <c r="G180" s="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AH180" s="36">
        <f>AH181</f>
        <v>5089.9</v>
      </c>
    </row>
    <row r="181" spans="1:34" ht="12.75" outlineLevel="5">
      <c r="A181" s="24" t="s">
        <v>11</v>
      </c>
      <c r="B181" s="25" t="s">
        <v>186</v>
      </c>
      <c r="C181" s="25" t="s">
        <v>189</v>
      </c>
      <c r="D181" s="25" t="s">
        <v>12</v>
      </c>
      <c r="E181" s="18">
        <v>5089.9</v>
      </c>
      <c r="F181" s="16">
        <f t="shared" si="2"/>
        <v>0</v>
      </c>
      <c r="G181" s="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AH181" s="37">
        <v>5089.9</v>
      </c>
    </row>
    <row r="182" spans="1:34" ht="19.5" customHeight="1" outlineLevel="4">
      <c r="A182" s="22" t="s">
        <v>190</v>
      </c>
      <c r="B182" s="23" t="s">
        <v>186</v>
      </c>
      <c r="C182" s="23" t="s">
        <v>191</v>
      </c>
      <c r="D182" s="23" t="s">
        <v>0</v>
      </c>
      <c r="E182" s="17">
        <f>E183</f>
        <v>4500</v>
      </c>
      <c r="F182" s="16">
        <f t="shared" si="2"/>
        <v>0</v>
      </c>
      <c r="G182" s="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AH182" s="36">
        <f>AH183</f>
        <v>4500</v>
      </c>
    </row>
    <row r="183" spans="1:34" ht="12.75" outlineLevel="5">
      <c r="A183" s="24" t="s">
        <v>11</v>
      </c>
      <c r="B183" s="25" t="s">
        <v>186</v>
      </c>
      <c r="C183" s="25" t="s">
        <v>191</v>
      </c>
      <c r="D183" s="25" t="s">
        <v>12</v>
      </c>
      <c r="E183" s="18">
        <v>4500</v>
      </c>
      <c r="F183" s="16">
        <f t="shared" si="2"/>
        <v>0</v>
      </c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AH183" s="37">
        <v>4500</v>
      </c>
    </row>
    <row r="184" spans="1:34" ht="33" customHeight="1" outlineLevel="3">
      <c r="A184" s="22" t="s">
        <v>192</v>
      </c>
      <c r="B184" s="23" t="s">
        <v>186</v>
      </c>
      <c r="C184" s="23" t="s">
        <v>193</v>
      </c>
      <c r="D184" s="23" t="s">
        <v>0</v>
      </c>
      <c r="E184" s="17">
        <f>E185+E187</f>
        <v>16463.3</v>
      </c>
      <c r="F184" s="16">
        <f t="shared" si="2"/>
        <v>0</v>
      </c>
      <c r="G184" s="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AH184" s="36">
        <f>AH185+AH187</f>
        <v>16556.5</v>
      </c>
    </row>
    <row r="185" spans="1:34" ht="30" customHeight="1" outlineLevel="4">
      <c r="A185" s="22" t="s">
        <v>192</v>
      </c>
      <c r="B185" s="23" t="s">
        <v>186</v>
      </c>
      <c r="C185" s="23" t="s">
        <v>193</v>
      </c>
      <c r="D185" s="23" t="s">
        <v>0</v>
      </c>
      <c r="E185" s="17">
        <f>E186</f>
        <v>14944.6</v>
      </c>
      <c r="F185" s="16">
        <f t="shared" si="2"/>
        <v>0</v>
      </c>
      <c r="G185" s="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AH185" s="36">
        <f>AH186</f>
        <v>15037.8</v>
      </c>
    </row>
    <row r="186" spans="1:34" ht="12.75" outlineLevel="5">
      <c r="A186" s="24" t="s">
        <v>11</v>
      </c>
      <c r="B186" s="25" t="s">
        <v>186</v>
      </c>
      <c r="C186" s="25" t="s">
        <v>193</v>
      </c>
      <c r="D186" s="25" t="s">
        <v>12</v>
      </c>
      <c r="E186" s="18">
        <v>14944.6</v>
      </c>
      <c r="F186" s="16">
        <f t="shared" si="2"/>
        <v>93.2</v>
      </c>
      <c r="G186" s="6"/>
      <c r="H186" s="4"/>
      <c r="I186" s="4"/>
      <c r="J186" s="4"/>
      <c r="K186" s="4"/>
      <c r="L186" s="4"/>
      <c r="M186" s="4"/>
      <c r="N186" s="4"/>
      <c r="O186" s="4"/>
      <c r="P186" s="4">
        <v>93.2</v>
      </c>
      <c r="Q186" s="4"/>
      <c r="R186" s="4"/>
      <c r="S186" s="4"/>
      <c r="T186" s="4"/>
      <c r="U186" s="4"/>
      <c r="AH186" s="37">
        <v>15037.8</v>
      </c>
    </row>
    <row r="187" spans="1:34" ht="51" outlineLevel="4">
      <c r="A187" s="22" t="s">
        <v>194</v>
      </c>
      <c r="B187" s="23" t="s">
        <v>186</v>
      </c>
      <c r="C187" s="23" t="s">
        <v>195</v>
      </c>
      <c r="D187" s="23" t="s">
        <v>0</v>
      </c>
      <c r="E187" s="17">
        <f>E188</f>
        <v>1518.7</v>
      </c>
      <c r="F187" s="16">
        <f t="shared" si="2"/>
        <v>0</v>
      </c>
      <c r="G187" s="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AH187" s="36">
        <f>AH188</f>
        <v>1518.7</v>
      </c>
    </row>
    <row r="188" spans="1:34" ht="12.75" outlineLevel="5">
      <c r="A188" s="24" t="s">
        <v>11</v>
      </c>
      <c r="B188" s="25" t="s">
        <v>186</v>
      </c>
      <c r="C188" s="25" t="s">
        <v>195</v>
      </c>
      <c r="D188" s="25" t="s">
        <v>12</v>
      </c>
      <c r="E188" s="18">
        <v>1518.7</v>
      </c>
      <c r="F188" s="16">
        <f t="shared" si="2"/>
        <v>0</v>
      </c>
      <c r="G188" s="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AH188" s="37">
        <v>1518.7</v>
      </c>
    </row>
    <row r="189" spans="1:34" ht="12.75" outlineLevel="3">
      <c r="A189" s="22" t="s">
        <v>196</v>
      </c>
      <c r="B189" s="23" t="s">
        <v>186</v>
      </c>
      <c r="C189" s="23" t="s">
        <v>197</v>
      </c>
      <c r="D189" s="23" t="s">
        <v>0</v>
      </c>
      <c r="E189" s="17">
        <f>E190</f>
        <v>627.5</v>
      </c>
      <c r="F189" s="16">
        <f t="shared" si="2"/>
        <v>0</v>
      </c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AH189" s="36">
        <f>AH190</f>
        <v>627.3</v>
      </c>
    </row>
    <row r="190" spans="1:34" ht="12.75" outlineLevel="5">
      <c r="A190" s="24" t="s">
        <v>11</v>
      </c>
      <c r="B190" s="25" t="s">
        <v>186</v>
      </c>
      <c r="C190" s="25" t="s">
        <v>197</v>
      </c>
      <c r="D190" s="25" t="s">
        <v>12</v>
      </c>
      <c r="E190" s="18">
        <v>627.5</v>
      </c>
      <c r="F190" s="16">
        <f t="shared" si="2"/>
        <v>-0.2</v>
      </c>
      <c r="G190" s="6"/>
      <c r="H190" s="4"/>
      <c r="I190" s="4"/>
      <c r="J190" s="4"/>
      <c r="K190" s="4"/>
      <c r="L190" s="4"/>
      <c r="M190" s="4"/>
      <c r="N190" s="4"/>
      <c r="O190" s="4"/>
      <c r="P190" s="4">
        <v>-0.2</v>
      </c>
      <c r="Q190" s="4"/>
      <c r="R190" s="4"/>
      <c r="S190" s="4"/>
      <c r="T190" s="4"/>
      <c r="U190" s="4"/>
      <c r="AH190" s="37">
        <v>627.3</v>
      </c>
    </row>
    <row r="191" spans="1:34" ht="12.75" outlineLevel="3">
      <c r="A191" s="22" t="s">
        <v>198</v>
      </c>
      <c r="B191" s="23" t="s">
        <v>186</v>
      </c>
      <c r="C191" s="23" t="s">
        <v>199</v>
      </c>
      <c r="D191" s="23" t="s">
        <v>0</v>
      </c>
      <c r="E191" s="17">
        <f>E192</f>
        <v>856</v>
      </c>
      <c r="F191" s="16">
        <f t="shared" si="2"/>
        <v>0</v>
      </c>
      <c r="G191" s="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AH191" s="36">
        <f>AH192</f>
        <v>712.8</v>
      </c>
    </row>
    <row r="192" spans="1:34" ht="12.75" outlineLevel="5">
      <c r="A192" s="24" t="s">
        <v>11</v>
      </c>
      <c r="B192" s="25" t="s">
        <v>186</v>
      </c>
      <c r="C192" s="25" t="s">
        <v>199</v>
      </c>
      <c r="D192" s="25" t="s">
        <v>12</v>
      </c>
      <c r="E192" s="18">
        <v>856</v>
      </c>
      <c r="F192" s="16">
        <f t="shared" si="2"/>
        <v>-143.2</v>
      </c>
      <c r="G192" s="6"/>
      <c r="H192" s="4"/>
      <c r="I192" s="4"/>
      <c r="J192" s="4"/>
      <c r="K192" s="4"/>
      <c r="L192" s="4"/>
      <c r="M192" s="4"/>
      <c r="N192" s="4"/>
      <c r="O192" s="4"/>
      <c r="P192" s="4">
        <v>-143.2</v>
      </c>
      <c r="Q192" s="4"/>
      <c r="R192" s="4"/>
      <c r="S192" s="4"/>
      <c r="T192" s="4"/>
      <c r="U192" s="4"/>
      <c r="AH192" s="37">
        <v>712.8</v>
      </c>
    </row>
    <row r="193" spans="1:34" ht="17.25" customHeight="1" outlineLevel="3">
      <c r="A193" s="22" t="s">
        <v>200</v>
      </c>
      <c r="B193" s="23" t="s">
        <v>186</v>
      </c>
      <c r="C193" s="23" t="s">
        <v>201</v>
      </c>
      <c r="D193" s="23" t="s">
        <v>0</v>
      </c>
      <c r="E193" s="17">
        <f>E194</f>
        <v>2652.8</v>
      </c>
      <c r="F193" s="16">
        <f t="shared" si="2"/>
        <v>0</v>
      </c>
      <c r="G193" s="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AH193" s="36">
        <f>AH194</f>
        <v>2702.8</v>
      </c>
    </row>
    <row r="194" spans="1:34" ht="12.75" outlineLevel="5">
      <c r="A194" s="24" t="s">
        <v>11</v>
      </c>
      <c r="B194" s="25" t="s">
        <v>186</v>
      </c>
      <c r="C194" s="25" t="s">
        <v>201</v>
      </c>
      <c r="D194" s="25" t="s">
        <v>12</v>
      </c>
      <c r="E194" s="18">
        <v>2652.8</v>
      </c>
      <c r="F194" s="16">
        <f t="shared" si="2"/>
        <v>50</v>
      </c>
      <c r="G194" s="6"/>
      <c r="H194" s="4"/>
      <c r="I194" s="4"/>
      <c r="J194" s="4"/>
      <c r="K194" s="4"/>
      <c r="L194" s="4"/>
      <c r="M194" s="4"/>
      <c r="N194" s="4"/>
      <c r="O194" s="4"/>
      <c r="P194" s="4">
        <v>50</v>
      </c>
      <c r="Q194" s="4"/>
      <c r="R194" s="4"/>
      <c r="S194" s="4"/>
      <c r="T194" s="4"/>
      <c r="U194" s="4"/>
      <c r="AH194" s="37">
        <v>2702.8</v>
      </c>
    </row>
    <row r="195" spans="1:34" ht="12.75" outlineLevel="2">
      <c r="A195" s="22" t="s">
        <v>60</v>
      </c>
      <c r="B195" s="23" t="s">
        <v>186</v>
      </c>
      <c r="C195" s="23" t="s">
        <v>61</v>
      </c>
      <c r="D195" s="23" t="s">
        <v>0</v>
      </c>
      <c r="E195" s="17">
        <f>E196+E198+E201</f>
        <v>15772.2</v>
      </c>
      <c r="F195" s="16">
        <f t="shared" si="2"/>
        <v>0</v>
      </c>
      <c r="G195" s="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AH195" s="36">
        <f>AH196+AH198+AH201</f>
        <v>15772.2</v>
      </c>
    </row>
    <row r="196" spans="1:34" ht="25.5" outlineLevel="4">
      <c r="A196" s="22" t="s">
        <v>96</v>
      </c>
      <c r="B196" s="23" t="s">
        <v>186</v>
      </c>
      <c r="C196" s="23" t="s">
        <v>97</v>
      </c>
      <c r="D196" s="23" t="s">
        <v>0</v>
      </c>
      <c r="E196" s="17">
        <f>E197</f>
        <v>50</v>
      </c>
      <c r="F196" s="16">
        <f t="shared" si="2"/>
        <v>0</v>
      </c>
      <c r="G196" s="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AH196" s="36">
        <f>AH197</f>
        <v>50</v>
      </c>
    </row>
    <row r="197" spans="1:34" ht="12.75" outlineLevel="5">
      <c r="A197" s="24" t="s">
        <v>11</v>
      </c>
      <c r="B197" s="25" t="s">
        <v>186</v>
      </c>
      <c r="C197" s="25" t="s">
        <v>97</v>
      </c>
      <c r="D197" s="25" t="s">
        <v>12</v>
      </c>
      <c r="E197" s="18">
        <v>50</v>
      </c>
      <c r="F197" s="16">
        <f t="shared" si="2"/>
        <v>0</v>
      </c>
      <c r="G197" s="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AH197" s="37">
        <v>50</v>
      </c>
    </row>
    <row r="198" spans="1:34" ht="32.25" customHeight="1" outlineLevel="4">
      <c r="A198" s="22" t="s">
        <v>202</v>
      </c>
      <c r="B198" s="23" t="s">
        <v>186</v>
      </c>
      <c r="C198" s="23" t="s">
        <v>203</v>
      </c>
      <c r="D198" s="23" t="s">
        <v>0</v>
      </c>
      <c r="E198" s="17">
        <f>SUM(E199:E200)</f>
        <v>15591</v>
      </c>
      <c r="F198" s="16">
        <f t="shared" si="2"/>
        <v>0</v>
      </c>
      <c r="G198" s="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AH198" s="36">
        <f>SUM(AH199:AH200)</f>
        <v>15591</v>
      </c>
    </row>
    <row r="199" spans="1:34" ht="12.75" outlineLevel="5">
      <c r="A199" s="24" t="s">
        <v>163</v>
      </c>
      <c r="B199" s="25" t="s">
        <v>186</v>
      </c>
      <c r="C199" s="25" t="s">
        <v>203</v>
      </c>
      <c r="D199" s="25" t="s">
        <v>164</v>
      </c>
      <c r="E199" s="18">
        <v>2000</v>
      </c>
      <c r="F199" s="16">
        <f t="shared" si="2"/>
        <v>416.5</v>
      </c>
      <c r="G199" s="6"/>
      <c r="H199" s="4">
        <v>12</v>
      </c>
      <c r="I199" s="4"/>
      <c r="J199" s="4"/>
      <c r="K199" s="4"/>
      <c r="L199" s="4"/>
      <c r="M199" s="4">
        <v>404.5</v>
      </c>
      <c r="N199" s="4"/>
      <c r="O199" s="4"/>
      <c r="P199" s="4"/>
      <c r="Q199" s="4"/>
      <c r="R199" s="4"/>
      <c r="S199" s="4"/>
      <c r="T199" s="4"/>
      <c r="U199" s="4"/>
      <c r="AH199" s="37">
        <v>2416.5</v>
      </c>
    </row>
    <row r="200" spans="1:34" ht="12.75" outlineLevel="5">
      <c r="A200" s="24" t="s">
        <v>11</v>
      </c>
      <c r="B200" s="25" t="s">
        <v>186</v>
      </c>
      <c r="C200" s="25" t="s">
        <v>203</v>
      </c>
      <c r="D200" s="25" t="s">
        <v>12</v>
      </c>
      <c r="E200" s="18">
        <v>13591</v>
      </c>
      <c r="F200" s="16">
        <f t="shared" si="2"/>
        <v>-416.5</v>
      </c>
      <c r="G200" s="6"/>
      <c r="H200" s="4">
        <v>-11.1</v>
      </c>
      <c r="I200" s="4"/>
      <c r="J200" s="4"/>
      <c r="K200" s="4"/>
      <c r="L200" s="4"/>
      <c r="M200" s="4">
        <v>-405.4</v>
      </c>
      <c r="N200" s="4"/>
      <c r="O200" s="4"/>
      <c r="P200" s="4"/>
      <c r="Q200" s="4"/>
      <c r="R200" s="4"/>
      <c r="S200" s="4"/>
      <c r="T200" s="4"/>
      <c r="U200" s="4"/>
      <c r="AH200" s="37">
        <v>13174.5</v>
      </c>
    </row>
    <row r="201" spans="1:34" ht="38.25" outlineLevel="4">
      <c r="A201" s="22" t="s">
        <v>64</v>
      </c>
      <c r="B201" s="23" t="s">
        <v>186</v>
      </c>
      <c r="C201" s="23" t="s">
        <v>65</v>
      </c>
      <c r="D201" s="23" t="s">
        <v>0</v>
      </c>
      <c r="E201" s="17">
        <f>E202</f>
        <v>131.2</v>
      </c>
      <c r="F201" s="16">
        <f t="shared" si="2"/>
        <v>0</v>
      </c>
      <c r="G201" s="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AH201" s="36">
        <f>AH202</f>
        <v>131.2</v>
      </c>
    </row>
    <row r="202" spans="1:34" ht="12.75" outlineLevel="5">
      <c r="A202" s="24" t="s">
        <v>11</v>
      </c>
      <c r="B202" s="25" t="s">
        <v>186</v>
      </c>
      <c r="C202" s="25" t="s">
        <v>65</v>
      </c>
      <c r="D202" s="25" t="s">
        <v>12</v>
      </c>
      <c r="E202" s="18">
        <v>131.2</v>
      </c>
      <c r="F202" s="16">
        <f t="shared" si="2"/>
        <v>0</v>
      </c>
      <c r="G202" s="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AH202" s="37">
        <v>131.2</v>
      </c>
    </row>
    <row r="203" spans="1:34" ht="15" customHeight="1" outlineLevel="1">
      <c r="A203" s="22" t="s">
        <v>204</v>
      </c>
      <c r="B203" s="23" t="s">
        <v>205</v>
      </c>
      <c r="C203" s="23" t="s">
        <v>0</v>
      </c>
      <c r="D203" s="23" t="s">
        <v>0</v>
      </c>
      <c r="E203" s="17">
        <f>E204+E210+E213</f>
        <v>40721.399999999994</v>
      </c>
      <c r="F203" s="16">
        <f aca="true" t="shared" si="3" ref="F203:F269">SUM(G203:U203)</f>
        <v>0</v>
      </c>
      <c r="G203" s="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AH203" s="36">
        <f>AH204+AH210+AH213</f>
        <v>43007.9</v>
      </c>
    </row>
    <row r="204" spans="1:34" ht="38.25" outlineLevel="2">
      <c r="A204" s="22" t="s">
        <v>7</v>
      </c>
      <c r="B204" s="23" t="s">
        <v>205</v>
      </c>
      <c r="C204" s="23" t="s">
        <v>8</v>
      </c>
      <c r="D204" s="23" t="s">
        <v>0</v>
      </c>
      <c r="E204" s="17">
        <f>E206</f>
        <v>5588.3</v>
      </c>
      <c r="F204" s="16">
        <f t="shared" si="3"/>
        <v>0</v>
      </c>
      <c r="G204" s="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AH204" s="36">
        <f>AH205</f>
        <v>5892.9</v>
      </c>
    </row>
    <row r="205" spans="1:34" ht="12.75" outlineLevel="2">
      <c r="A205" s="22" t="s">
        <v>15</v>
      </c>
      <c r="B205" s="23" t="s">
        <v>205</v>
      </c>
      <c r="C205" s="23" t="s">
        <v>16</v>
      </c>
      <c r="D205" s="23"/>
      <c r="E205" s="17"/>
      <c r="F205" s="16"/>
      <c r="G205" s="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AH205" s="36">
        <f>AH206+AH208</f>
        <v>5892.9</v>
      </c>
    </row>
    <row r="206" spans="1:34" ht="12.75" outlineLevel="3">
      <c r="A206" s="22" t="s">
        <v>15</v>
      </c>
      <c r="B206" s="23" t="s">
        <v>205</v>
      </c>
      <c r="C206" s="23" t="s">
        <v>16</v>
      </c>
      <c r="D206" s="23" t="s">
        <v>0</v>
      </c>
      <c r="E206" s="17">
        <f>E207</f>
        <v>5588.3</v>
      </c>
      <c r="F206" s="16">
        <f t="shared" si="3"/>
        <v>0</v>
      </c>
      <c r="G206" s="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AH206" s="36">
        <f>AH207</f>
        <v>5785.2</v>
      </c>
    </row>
    <row r="207" spans="1:34" ht="12.75" outlineLevel="5">
      <c r="A207" s="24" t="s">
        <v>11</v>
      </c>
      <c r="B207" s="25" t="s">
        <v>205</v>
      </c>
      <c r="C207" s="25" t="s">
        <v>16</v>
      </c>
      <c r="D207" s="25" t="s">
        <v>12</v>
      </c>
      <c r="E207" s="18">
        <v>5588.3</v>
      </c>
      <c r="F207" s="16">
        <f t="shared" si="3"/>
        <v>304.6</v>
      </c>
      <c r="G207" s="6"/>
      <c r="H207" s="4">
        <v>4.6</v>
      </c>
      <c r="I207" s="4"/>
      <c r="J207" s="4"/>
      <c r="K207" s="4"/>
      <c r="L207" s="4"/>
      <c r="M207" s="4"/>
      <c r="N207" s="4"/>
      <c r="O207" s="4"/>
      <c r="P207" s="4">
        <v>300</v>
      </c>
      <c r="Q207" s="4"/>
      <c r="R207" s="4"/>
      <c r="S207" s="4"/>
      <c r="T207" s="4"/>
      <c r="U207" s="4"/>
      <c r="AH207" s="37">
        <v>5785.2</v>
      </c>
    </row>
    <row r="208" spans="1:34" s="33" customFormat="1" ht="25.5" outlineLevel="5">
      <c r="A208" s="22" t="s">
        <v>530</v>
      </c>
      <c r="B208" s="23" t="s">
        <v>205</v>
      </c>
      <c r="C208" s="23" t="s">
        <v>529</v>
      </c>
      <c r="D208" s="23"/>
      <c r="E208" s="17"/>
      <c r="F208" s="30"/>
      <c r="G208" s="31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AH208" s="36">
        <f>AH209</f>
        <v>107.7</v>
      </c>
    </row>
    <row r="209" spans="1:34" ht="12.75" outlineLevel="5">
      <c r="A209" s="24" t="s">
        <v>11</v>
      </c>
      <c r="B209" s="25" t="s">
        <v>205</v>
      </c>
      <c r="C209" s="25" t="s">
        <v>529</v>
      </c>
      <c r="D209" s="25" t="s">
        <v>12</v>
      </c>
      <c r="E209" s="18"/>
      <c r="F209" s="16"/>
      <c r="G209" s="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AH209" s="37">
        <v>107.7</v>
      </c>
    </row>
    <row r="210" spans="1:34" ht="12.75" outlineLevel="2">
      <c r="A210" s="22" t="s">
        <v>159</v>
      </c>
      <c r="B210" s="23" t="s">
        <v>205</v>
      </c>
      <c r="C210" s="23" t="s">
        <v>160</v>
      </c>
      <c r="D210" s="23" t="s">
        <v>0</v>
      </c>
      <c r="E210" s="17">
        <f>E211</f>
        <v>25000</v>
      </c>
      <c r="F210" s="16">
        <f t="shared" si="3"/>
        <v>0</v>
      </c>
      <c r="G210" s="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AH210" s="36">
        <f>AH211</f>
        <v>25000</v>
      </c>
    </row>
    <row r="211" spans="1:34" ht="25.5" outlineLevel="3">
      <c r="A211" s="22" t="s">
        <v>206</v>
      </c>
      <c r="B211" s="23" t="s">
        <v>205</v>
      </c>
      <c r="C211" s="23" t="s">
        <v>207</v>
      </c>
      <c r="D211" s="23" t="s">
        <v>0</v>
      </c>
      <c r="E211" s="17">
        <f>E212</f>
        <v>25000</v>
      </c>
      <c r="F211" s="16">
        <f t="shared" si="3"/>
        <v>0</v>
      </c>
      <c r="G211" s="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AH211" s="36">
        <f>AH212</f>
        <v>25000</v>
      </c>
    </row>
    <row r="212" spans="1:34" ht="12.75" outlineLevel="5">
      <c r="A212" s="24" t="s">
        <v>163</v>
      </c>
      <c r="B212" s="25" t="s">
        <v>205</v>
      </c>
      <c r="C212" s="25" t="s">
        <v>207</v>
      </c>
      <c r="D212" s="25" t="s">
        <v>164</v>
      </c>
      <c r="E212" s="18">
        <v>25000</v>
      </c>
      <c r="F212" s="16">
        <f t="shared" si="3"/>
        <v>0</v>
      </c>
      <c r="G212" s="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AH212" s="37">
        <v>25000</v>
      </c>
    </row>
    <row r="213" spans="1:34" ht="12.75" outlineLevel="2">
      <c r="A213" s="22" t="s">
        <v>60</v>
      </c>
      <c r="B213" s="23" t="s">
        <v>205</v>
      </c>
      <c r="C213" s="23" t="s">
        <v>61</v>
      </c>
      <c r="D213" s="23" t="s">
        <v>0</v>
      </c>
      <c r="E213" s="17">
        <f>E214+E217</f>
        <v>10133.099999999999</v>
      </c>
      <c r="F213" s="16">
        <f t="shared" si="3"/>
        <v>0</v>
      </c>
      <c r="G213" s="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AH213" s="36">
        <f>AH214+AH217</f>
        <v>12115</v>
      </c>
    </row>
    <row r="214" spans="1:34" ht="12.75" outlineLevel="3">
      <c r="A214" s="22" t="s">
        <v>60</v>
      </c>
      <c r="B214" s="23" t="s">
        <v>205</v>
      </c>
      <c r="C214" s="23" t="s">
        <v>61</v>
      </c>
      <c r="D214" s="23" t="s">
        <v>0</v>
      </c>
      <c r="E214" s="17">
        <f>E215</f>
        <v>44.8</v>
      </c>
      <c r="F214" s="16">
        <f t="shared" si="3"/>
        <v>0</v>
      </c>
      <c r="G214" s="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AH214" s="36">
        <f>AH215</f>
        <v>38.2</v>
      </c>
    </row>
    <row r="215" spans="1:34" ht="25.5" outlineLevel="4">
      <c r="A215" s="22" t="s">
        <v>208</v>
      </c>
      <c r="B215" s="23" t="s">
        <v>205</v>
      </c>
      <c r="C215" s="23" t="s">
        <v>209</v>
      </c>
      <c r="D215" s="23" t="s">
        <v>0</v>
      </c>
      <c r="E215" s="17">
        <f>E216</f>
        <v>44.8</v>
      </c>
      <c r="F215" s="16">
        <f t="shared" si="3"/>
        <v>0</v>
      </c>
      <c r="G215" s="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AH215" s="36">
        <f>AH216</f>
        <v>38.2</v>
      </c>
    </row>
    <row r="216" spans="1:34" ht="12.75" outlineLevel="5">
      <c r="A216" s="24" t="s">
        <v>163</v>
      </c>
      <c r="B216" s="25" t="s">
        <v>205</v>
      </c>
      <c r="C216" s="25" t="s">
        <v>209</v>
      </c>
      <c r="D216" s="25" t="s">
        <v>164</v>
      </c>
      <c r="E216" s="18">
        <v>44.8</v>
      </c>
      <c r="F216" s="16">
        <f t="shared" si="3"/>
        <v>-6.6</v>
      </c>
      <c r="G216" s="6"/>
      <c r="H216" s="4"/>
      <c r="I216" s="4"/>
      <c r="J216" s="4"/>
      <c r="K216" s="4"/>
      <c r="L216" s="4"/>
      <c r="M216" s="4">
        <v>-6.6</v>
      </c>
      <c r="N216" s="4"/>
      <c r="O216" s="4"/>
      <c r="P216" s="4"/>
      <c r="Q216" s="4"/>
      <c r="R216" s="4"/>
      <c r="S216" s="4"/>
      <c r="T216" s="4"/>
      <c r="U216" s="4"/>
      <c r="AH216" s="37">
        <v>38.2</v>
      </c>
    </row>
    <row r="217" spans="1:34" ht="25.5" outlineLevel="3">
      <c r="A217" s="22" t="s">
        <v>135</v>
      </c>
      <c r="B217" s="23" t="s">
        <v>205</v>
      </c>
      <c r="C217" s="23" t="s">
        <v>136</v>
      </c>
      <c r="D217" s="23" t="s">
        <v>0</v>
      </c>
      <c r="E217" s="17">
        <f>E218</f>
        <v>10088.3</v>
      </c>
      <c r="F217" s="16">
        <f t="shared" si="3"/>
        <v>0</v>
      </c>
      <c r="G217" s="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AH217" s="36">
        <f>AH218</f>
        <v>12076.8</v>
      </c>
    </row>
    <row r="218" spans="1:34" ht="25.5" outlineLevel="4">
      <c r="A218" s="22" t="s">
        <v>183</v>
      </c>
      <c r="B218" s="23" t="s">
        <v>205</v>
      </c>
      <c r="C218" s="23" t="s">
        <v>184</v>
      </c>
      <c r="D218" s="23" t="s">
        <v>0</v>
      </c>
      <c r="E218" s="17">
        <f>E219</f>
        <v>10088.3</v>
      </c>
      <c r="F218" s="16">
        <f t="shared" si="3"/>
        <v>0</v>
      </c>
      <c r="G218" s="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AH218" s="36">
        <f>AH219</f>
        <v>12076.8</v>
      </c>
    </row>
    <row r="219" spans="1:34" ht="12.75" outlineLevel="5">
      <c r="A219" s="24" t="s">
        <v>163</v>
      </c>
      <c r="B219" s="25" t="s">
        <v>205</v>
      </c>
      <c r="C219" s="25" t="s">
        <v>184</v>
      </c>
      <c r="D219" s="25" t="s">
        <v>164</v>
      </c>
      <c r="E219" s="18">
        <v>10088.3</v>
      </c>
      <c r="F219" s="16">
        <f t="shared" si="3"/>
        <v>1988.5</v>
      </c>
      <c r="G219" s="6"/>
      <c r="H219" s="4">
        <v>-16.1</v>
      </c>
      <c r="I219" s="4"/>
      <c r="J219" s="4"/>
      <c r="K219" s="4"/>
      <c r="L219" s="4"/>
      <c r="M219" s="4">
        <v>2004.6</v>
      </c>
      <c r="N219" s="4"/>
      <c r="O219" s="4"/>
      <c r="P219" s="4"/>
      <c r="Q219" s="4"/>
      <c r="R219" s="4"/>
      <c r="S219" s="4"/>
      <c r="T219" s="4"/>
      <c r="U219" s="4"/>
      <c r="AH219" s="37">
        <v>12076.8</v>
      </c>
    </row>
    <row r="220" spans="1:34" ht="12.75">
      <c r="A220" s="22" t="s">
        <v>210</v>
      </c>
      <c r="B220" s="23" t="s">
        <v>211</v>
      </c>
      <c r="C220" s="23" t="s">
        <v>0</v>
      </c>
      <c r="D220" s="23" t="s">
        <v>0</v>
      </c>
      <c r="E220" s="17">
        <f>E221</f>
        <v>241.7</v>
      </c>
      <c r="F220" s="16">
        <f t="shared" si="3"/>
        <v>0</v>
      </c>
      <c r="G220" s="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AH220" s="36">
        <f>AH221</f>
        <v>241.7</v>
      </c>
    </row>
    <row r="221" spans="1:34" ht="12.75" outlineLevel="1">
      <c r="A221" s="22" t="s">
        <v>212</v>
      </c>
      <c r="B221" s="23" t="s">
        <v>213</v>
      </c>
      <c r="C221" s="23" t="s">
        <v>0</v>
      </c>
      <c r="D221" s="23" t="s">
        <v>0</v>
      </c>
      <c r="E221" s="17">
        <f>E222</f>
        <v>241.7</v>
      </c>
      <c r="F221" s="16">
        <f t="shared" si="3"/>
        <v>0</v>
      </c>
      <c r="G221" s="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AH221" s="36">
        <f>AH222</f>
        <v>241.7</v>
      </c>
    </row>
    <row r="222" spans="1:34" ht="38.25" outlineLevel="2">
      <c r="A222" s="22" t="s">
        <v>7</v>
      </c>
      <c r="B222" s="23" t="s">
        <v>213</v>
      </c>
      <c r="C222" s="23" t="s">
        <v>8</v>
      </c>
      <c r="D222" s="23" t="s">
        <v>0</v>
      </c>
      <c r="E222" s="17">
        <f>E223</f>
        <v>241.7</v>
      </c>
      <c r="F222" s="16">
        <f t="shared" si="3"/>
        <v>0</v>
      </c>
      <c r="G222" s="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AH222" s="36">
        <f>AH223</f>
        <v>241.7</v>
      </c>
    </row>
    <row r="223" spans="1:34" ht="12.75" outlineLevel="3">
      <c r="A223" s="22" t="s">
        <v>15</v>
      </c>
      <c r="B223" s="23" t="s">
        <v>213</v>
      </c>
      <c r="C223" s="23" t="s">
        <v>16</v>
      </c>
      <c r="D223" s="23" t="s">
        <v>0</v>
      </c>
      <c r="E223" s="17">
        <f>E224</f>
        <v>241.7</v>
      </c>
      <c r="F223" s="16">
        <f t="shared" si="3"/>
        <v>0</v>
      </c>
      <c r="G223" s="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AH223" s="36">
        <f>AH224</f>
        <v>241.7</v>
      </c>
    </row>
    <row r="224" spans="1:34" ht="38.25" outlineLevel="4">
      <c r="A224" s="22" t="s">
        <v>214</v>
      </c>
      <c r="B224" s="23" t="s">
        <v>213</v>
      </c>
      <c r="C224" s="23" t="s">
        <v>215</v>
      </c>
      <c r="D224" s="23" t="s">
        <v>0</v>
      </c>
      <c r="E224" s="17">
        <f>E225</f>
        <v>241.7</v>
      </c>
      <c r="F224" s="16">
        <f t="shared" si="3"/>
        <v>0</v>
      </c>
      <c r="G224" s="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AH224" s="36">
        <f>AH225</f>
        <v>241.7</v>
      </c>
    </row>
    <row r="225" spans="1:34" ht="12.75" outlineLevel="5">
      <c r="A225" s="24" t="s">
        <v>11</v>
      </c>
      <c r="B225" s="25" t="s">
        <v>213</v>
      </c>
      <c r="C225" s="25" t="s">
        <v>215</v>
      </c>
      <c r="D225" s="25" t="s">
        <v>12</v>
      </c>
      <c r="E225" s="18">
        <v>241.7</v>
      </c>
      <c r="F225" s="16">
        <f t="shared" si="3"/>
        <v>0</v>
      </c>
      <c r="G225" s="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AH225" s="37">
        <v>241.7</v>
      </c>
    </row>
    <row r="226" spans="1:34" ht="12.75">
      <c r="A226" s="22" t="s">
        <v>216</v>
      </c>
      <c r="B226" s="23" t="s">
        <v>217</v>
      </c>
      <c r="C226" s="23" t="s">
        <v>0</v>
      </c>
      <c r="D226" s="23" t="s">
        <v>0</v>
      </c>
      <c r="E226" s="17">
        <f>E227+E248+E299+E311</f>
        <v>449559.39999999997</v>
      </c>
      <c r="F226" s="16">
        <f t="shared" si="3"/>
        <v>0</v>
      </c>
      <c r="G226" s="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AH226" s="36">
        <f>AH227+AH248+AH299+AH311</f>
        <v>455117.1</v>
      </c>
    </row>
    <row r="227" spans="1:34" ht="12.75" outlineLevel="1">
      <c r="A227" s="22" t="s">
        <v>218</v>
      </c>
      <c r="B227" s="23" t="s">
        <v>219</v>
      </c>
      <c r="C227" s="23" t="s">
        <v>0</v>
      </c>
      <c r="D227" s="23" t="s">
        <v>0</v>
      </c>
      <c r="E227" s="17">
        <f>E228+E240+E244</f>
        <v>137533.5</v>
      </c>
      <c r="F227" s="16">
        <f t="shared" si="3"/>
        <v>0</v>
      </c>
      <c r="G227" s="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AH227" s="36">
        <f>AH228+AH240+AH244</f>
        <v>139781.6</v>
      </c>
    </row>
    <row r="228" spans="1:34" ht="12.75" outlineLevel="2">
      <c r="A228" s="22" t="s">
        <v>220</v>
      </c>
      <c r="B228" s="23" t="s">
        <v>219</v>
      </c>
      <c r="C228" s="23" t="s">
        <v>221</v>
      </c>
      <c r="D228" s="23" t="s">
        <v>0</v>
      </c>
      <c r="E228" s="17">
        <f>E229</f>
        <v>124339.2</v>
      </c>
      <c r="F228" s="16">
        <f t="shared" si="3"/>
        <v>0</v>
      </c>
      <c r="G228" s="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AH228" s="36">
        <f>AH229</f>
        <v>126587.4</v>
      </c>
    </row>
    <row r="229" spans="1:34" ht="12.75" outlineLevel="3">
      <c r="A229" s="22" t="s">
        <v>56</v>
      </c>
      <c r="B229" s="23" t="s">
        <v>219</v>
      </c>
      <c r="C229" s="23" t="s">
        <v>222</v>
      </c>
      <c r="D229" s="23" t="s">
        <v>0</v>
      </c>
      <c r="E229" s="17">
        <f>E230+E232+E234+E236+E238</f>
        <v>124339.2</v>
      </c>
      <c r="F229" s="16">
        <f t="shared" si="3"/>
        <v>0</v>
      </c>
      <c r="G229" s="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AH229" s="36">
        <f>AH230+AH232+AH234+AH236+AH238</f>
        <v>126587.4</v>
      </c>
    </row>
    <row r="230" spans="1:34" ht="12.75" outlineLevel="4">
      <c r="A230" s="22" t="s">
        <v>56</v>
      </c>
      <c r="B230" s="23" t="s">
        <v>219</v>
      </c>
      <c r="C230" s="23" t="s">
        <v>222</v>
      </c>
      <c r="D230" s="23" t="s">
        <v>0</v>
      </c>
      <c r="E230" s="17">
        <f>E231</f>
        <v>105848.8</v>
      </c>
      <c r="F230" s="16">
        <f t="shared" si="3"/>
        <v>0</v>
      </c>
      <c r="G230" s="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AH230" s="36">
        <f>AH231</f>
        <v>108097</v>
      </c>
    </row>
    <row r="231" spans="1:34" ht="12.75" outlineLevel="5">
      <c r="A231" s="24" t="s">
        <v>54</v>
      </c>
      <c r="B231" s="25" t="s">
        <v>219</v>
      </c>
      <c r="C231" s="25" t="s">
        <v>222</v>
      </c>
      <c r="D231" s="25" t="s">
        <v>55</v>
      </c>
      <c r="E231" s="18">
        <v>105848.8</v>
      </c>
      <c r="F231" s="16">
        <f t="shared" si="3"/>
        <v>2287</v>
      </c>
      <c r="G231" s="6"/>
      <c r="H231" s="4">
        <v>2162</v>
      </c>
      <c r="I231" s="4"/>
      <c r="J231" s="4"/>
      <c r="K231" s="4"/>
      <c r="L231" s="4"/>
      <c r="M231" s="4"/>
      <c r="N231" s="4"/>
      <c r="O231" s="4"/>
      <c r="P231" s="4"/>
      <c r="Q231" s="4">
        <v>125</v>
      </c>
      <c r="R231" s="4"/>
      <c r="S231" s="4"/>
      <c r="T231" s="4"/>
      <c r="U231" s="4"/>
      <c r="AH231" s="37">
        <v>108097</v>
      </c>
    </row>
    <row r="232" spans="1:34" ht="12.75" outlineLevel="4">
      <c r="A232" s="22" t="s">
        <v>223</v>
      </c>
      <c r="B232" s="23" t="s">
        <v>219</v>
      </c>
      <c r="C232" s="23" t="s">
        <v>224</v>
      </c>
      <c r="D232" s="23" t="s">
        <v>0</v>
      </c>
      <c r="E232" s="17">
        <f>E233</f>
        <v>26</v>
      </c>
      <c r="F232" s="16">
        <f t="shared" si="3"/>
        <v>0</v>
      </c>
      <c r="G232" s="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AH232" s="36">
        <f>AH233</f>
        <v>26</v>
      </c>
    </row>
    <row r="233" spans="1:34" ht="25.5" outlineLevel="5">
      <c r="A233" s="24" t="s">
        <v>165</v>
      </c>
      <c r="B233" s="25" t="s">
        <v>219</v>
      </c>
      <c r="C233" s="25" t="s">
        <v>224</v>
      </c>
      <c r="D233" s="25" t="s">
        <v>166</v>
      </c>
      <c r="E233" s="18">
        <v>26</v>
      </c>
      <c r="F233" s="16">
        <f t="shared" si="3"/>
        <v>0</v>
      </c>
      <c r="G233" s="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AH233" s="37">
        <v>26</v>
      </c>
    </row>
    <row r="234" spans="1:34" ht="38.25" outlineLevel="4">
      <c r="A234" s="22" t="s">
        <v>225</v>
      </c>
      <c r="B234" s="23" t="s">
        <v>219</v>
      </c>
      <c r="C234" s="23" t="s">
        <v>226</v>
      </c>
      <c r="D234" s="23" t="s">
        <v>0</v>
      </c>
      <c r="E234" s="17">
        <f>E235</f>
        <v>8757</v>
      </c>
      <c r="F234" s="16">
        <f t="shared" si="3"/>
        <v>0</v>
      </c>
      <c r="G234" s="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AH234" s="36">
        <f>AH235</f>
        <v>8757</v>
      </c>
    </row>
    <row r="235" spans="1:34" ht="12.75" outlineLevel="5">
      <c r="A235" s="24" t="s">
        <v>54</v>
      </c>
      <c r="B235" s="25" t="s">
        <v>219</v>
      </c>
      <c r="C235" s="25" t="s">
        <v>226</v>
      </c>
      <c r="D235" s="25" t="s">
        <v>55</v>
      </c>
      <c r="E235" s="18">
        <v>8757</v>
      </c>
      <c r="F235" s="16">
        <f t="shared" si="3"/>
        <v>0</v>
      </c>
      <c r="G235" s="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AH235" s="37">
        <v>8757</v>
      </c>
    </row>
    <row r="236" spans="1:34" ht="25.5" outlineLevel="4">
      <c r="A236" s="22" t="s">
        <v>227</v>
      </c>
      <c r="B236" s="23" t="s">
        <v>219</v>
      </c>
      <c r="C236" s="23" t="s">
        <v>228</v>
      </c>
      <c r="D236" s="23" t="s">
        <v>0</v>
      </c>
      <c r="E236" s="17">
        <f>E237</f>
        <v>1241</v>
      </c>
      <c r="F236" s="16">
        <f t="shared" si="3"/>
        <v>0</v>
      </c>
      <c r="G236" s="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AH236" s="36">
        <f>AH237</f>
        <v>1241</v>
      </c>
    </row>
    <row r="237" spans="1:34" ht="12.75" outlineLevel="5">
      <c r="A237" s="24" t="s">
        <v>54</v>
      </c>
      <c r="B237" s="25" t="s">
        <v>219</v>
      </c>
      <c r="C237" s="25" t="s">
        <v>228</v>
      </c>
      <c r="D237" s="25" t="s">
        <v>55</v>
      </c>
      <c r="E237" s="18">
        <v>1241</v>
      </c>
      <c r="F237" s="16">
        <f t="shared" si="3"/>
        <v>0</v>
      </c>
      <c r="G237" s="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AH237" s="37">
        <v>1241</v>
      </c>
    </row>
    <row r="238" spans="1:34" ht="25.5" outlineLevel="4">
      <c r="A238" s="22" t="s">
        <v>229</v>
      </c>
      <c r="B238" s="23" t="s">
        <v>219</v>
      </c>
      <c r="C238" s="23" t="s">
        <v>230</v>
      </c>
      <c r="D238" s="23" t="s">
        <v>0</v>
      </c>
      <c r="E238" s="17">
        <f>E239</f>
        <v>8466.4</v>
      </c>
      <c r="F238" s="16">
        <f t="shared" si="3"/>
        <v>0</v>
      </c>
      <c r="G238" s="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AH238" s="36">
        <f>AH239</f>
        <v>8466.4</v>
      </c>
    </row>
    <row r="239" spans="1:34" ht="12.75" outlineLevel="5">
      <c r="A239" s="24" t="s">
        <v>54</v>
      </c>
      <c r="B239" s="25" t="s">
        <v>219</v>
      </c>
      <c r="C239" s="25" t="s">
        <v>230</v>
      </c>
      <c r="D239" s="25" t="s">
        <v>55</v>
      </c>
      <c r="E239" s="18">
        <v>8466.4</v>
      </c>
      <c r="F239" s="16">
        <f t="shared" si="3"/>
        <v>0</v>
      </c>
      <c r="G239" s="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AH239" s="37">
        <v>8466.4</v>
      </c>
    </row>
    <row r="240" spans="1:34" ht="12.75" outlineLevel="2">
      <c r="A240" s="22" t="s">
        <v>159</v>
      </c>
      <c r="B240" s="23" t="s">
        <v>219</v>
      </c>
      <c r="C240" s="23" t="s">
        <v>160</v>
      </c>
      <c r="D240" s="23" t="s">
        <v>0</v>
      </c>
      <c r="E240" s="17">
        <f>E241</f>
        <v>7565</v>
      </c>
      <c r="F240" s="16">
        <f t="shared" si="3"/>
        <v>0</v>
      </c>
      <c r="G240" s="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AH240" s="36">
        <f>AH241</f>
        <v>7565</v>
      </c>
    </row>
    <row r="241" spans="1:34" ht="25.5" outlineLevel="3">
      <c r="A241" s="22" t="s">
        <v>231</v>
      </c>
      <c r="B241" s="23" t="s">
        <v>219</v>
      </c>
      <c r="C241" s="23" t="s">
        <v>232</v>
      </c>
      <c r="D241" s="23" t="s">
        <v>0</v>
      </c>
      <c r="E241" s="17">
        <f>E242</f>
        <v>7565</v>
      </c>
      <c r="F241" s="16">
        <f t="shared" si="3"/>
        <v>0</v>
      </c>
      <c r="G241" s="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AH241" s="36">
        <f>AH242</f>
        <v>7565</v>
      </c>
    </row>
    <row r="242" spans="1:34" ht="25.5" outlineLevel="4">
      <c r="A242" s="22" t="s">
        <v>233</v>
      </c>
      <c r="B242" s="23" t="s">
        <v>219</v>
      </c>
      <c r="C242" s="23" t="s">
        <v>234</v>
      </c>
      <c r="D242" s="23" t="s">
        <v>0</v>
      </c>
      <c r="E242" s="17">
        <f>E243</f>
        <v>7565</v>
      </c>
      <c r="F242" s="16">
        <f t="shared" si="3"/>
        <v>0</v>
      </c>
      <c r="G242" s="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AH242" s="36">
        <f>AH243</f>
        <v>7565</v>
      </c>
    </row>
    <row r="243" spans="1:34" ht="12.75" outlineLevel="5">
      <c r="A243" s="24" t="s">
        <v>54</v>
      </c>
      <c r="B243" s="25" t="s">
        <v>219</v>
      </c>
      <c r="C243" s="25" t="s">
        <v>234</v>
      </c>
      <c r="D243" s="25" t="s">
        <v>55</v>
      </c>
      <c r="E243" s="18">
        <v>7565</v>
      </c>
      <c r="F243" s="16">
        <f t="shared" si="3"/>
        <v>0</v>
      </c>
      <c r="G243" s="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AH243" s="37">
        <v>7565</v>
      </c>
    </row>
    <row r="244" spans="1:34" ht="12.75" outlineLevel="2">
      <c r="A244" s="22" t="s">
        <v>60</v>
      </c>
      <c r="B244" s="23" t="s">
        <v>219</v>
      </c>
      <c r="C244" s="23" t="s">
        <v>61</v>
      </c>
      <c r="D244" s="23" t="s">
        <v>0</v>
      </c>
      <c r="E244" s="17">
        <f>E245</f>
        <v>5629.299999999999</v>
      </c>
      <c r="F244" s="16">
        <f t="shared" si="3"/>
        <v>0</v>
      </c>
      <c r="G244" s="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AH244" s="36">
        <f>AH245</f>
        <v>5629.2</v>
      </c>
    </row>
    <row r="245" spans="1:34" ht="25.5" outlineLevel="4">
      <c r="A245" s="22" t="s">
        <v>235</v>
      </c>
      <c r="B245" s="23" t="s">
        <v>219</v>
      </c>
      <c r="C245" s="23" t="s">
        <v>236</v>
      </c>
      <c r="D245" s="23" t="s">
        <v>0</v>
      </c>
      <c r="E245" s="17">
        <f>SUM(E246:E247)</f>
        <v>5629.299999999999</v>
      </c>
      <c r="F245" s="16">
        <f t="shared" si="3"/>
        <v>0</v>
      </c>
      <c r="G245" s="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AH245" s="36">
        <f>SUM(AH246:AH247)</f>
        <v>5629.2</v>
      </c>
    </row>
    <row r="246" spans="1:34" ht="12.75" outlineLevel="5">
      <c r="A246" s="24" t="s">
        <v>163</v>
      </c>
      <c r="B246" s="25" t="s">
        <v>219</v>
      </c>
      <c r="C246" s="25" t="s">
        <v>236</v>
      </c>
      <c r="D246" s="25" t="s">
        <v>164</v>
      </c>
      <c r="E246" s="18">
        <v>2068.1</v>
      </c>
      <c r="F246" s="16">
        <f t="shared" si="3"/>
        <v>-73.6</v>
      </c>
      <c r="G246" s="6"/>
      <c r="H246" s="4">
        <v>25.4</v>
      </c>
      <c r="I246" s="4"/>
      <c r="J246" s="4"/>
      <c r="K246" s="4"/>
      <c r="L246" s="4"/>
      <c r="M246" s="4">
        <v>-99</v>
      </c>
      <c r="N246" s="4"/>
      <c r="O246" s="4"/>
      <c r="P246" s="4"/>
      <c r="Q246" s="4"/>
      <c r="R246" s="4"/>
      <c r="S246" s="4"/>
      <c r="T246" s="4"/>
      <c r="U246" s="4"/>
      <c r="AH246" s="37">
        <v>1994.5</v>
      </c>
    </row>
    <row r="247" spans="1:34" ht="12.75" outlineLevel="5">
      <c r="A247" s="24" t="s">
        <v>237</v>
      </c>
      <c r="B247" s="25" t="s">
        <v>219</v>
      </c>
      <c r="C247" s="25" t="s">
        <v>236</v>
      </c>
      <c r="D247" s="25" t="s">
        <v>238</v>
      </c>
      <c r="E247" s="18">
        <v>3561.2</v>
      </c>
      <c r="F247" s="16">
        <f t="shared" si="3"/>
        <v>73.5</v>
      </c>
      <c r="G247" s="6"/>
      <c r="H247" s="4"/>
      <c r="I247" s="4"/>
      <c r="J247" s="4"/>
      <c r="K247" s="4"/>
      <c r="L247" s="4"/>
      <c r="M247" s="4"/>
      <c r="N247" s="4"/>
      <c r="O247" s="4"/>
      <c r="P247" s="4"/>
      <c r="Q247" s="4">
        <v>73.5</v>
      </c>
      <c r="R247" s="4"/>
      <c r="S247" s="4"/>
      <c r="T247" s="4"/>
      <c r="U247" s="4"/>
      <c r="AH247" s="37">
        <v>3634.7</v>
      </c>
    </row>
    <row r="248" spans="1:34" ht="12.75" outlineLevel="1">
      <c r="A248" s="22" t="s">
        <v>239</v>
      </c>
      <c r="B248" s="23" t="s">
        <v>240</v>
      </c>
      <c r="C248" s="23" t="s">
        <v>0</v>
      </c>
      <c r="D248" s="23" t="s">
        <v>0</v>
      </c>
      <c r="E248" s="17">
        <f>E249+E265+E277+E284+E296</f>
        <v>281472.69999999995</v>
      </c>
      <c r="F248" s="16">
        <f t="shared" si="3"/>
        <v>0</v>
      </c>
      <c r="G248" s="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AH248" s="36">
        <f>AH249+AH265+AH277+AH284+AH296</f>
        <v>284799.6</v>
      </c>
    </row>
    <row r="249" spans="1:34" ht="25.5" outlineLevel="2">
      <c r="A249" s="22" t="s">
        <v>241</v>
      </c>
      <c r="B249" s="23" t="s">
        <v>240</v>
      </c>
      <c r="C249" s="23" t="s">
        <v>242</v>
      </c>
      <c r="D249" s="23" t="s">
        <v>0</v>
      </c>
      <c r="E249" s="17">
        <f>E250</f>
        <v>202873.8</v>
      </c>
      <c r="F249" s="16">
        <f t="shared" si="3"/>
        <v>0</v>
      </c>
      <c r="G249" s="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AH249" s="36">
        <f>AH250</f>
        <v>205086.9</v>
      </c>
    </row>
    <row r="250" spans="1:34" ht="12.75" outlineLevel="3">
      <c r="A250" s="22" t="s">
        <v>56</v>
      </c>
      <c r="B250" s="23" t="s">
        <v>240</v>
      </c>
      <c r="C250" s="23" t="s">
        <v>243</v>
      </c>
      <c r="D250" s="23" t="s">
        <v>0</v>
      </c>
      <c r="E250" s="17">
        <f>E251+E253+E255+E258+E260+E262</f>
        <v>202873.8</v>
      </c>
      <c r="F250" s="16">
        <f t="shared" si="3"/>
        <v>0</v>
      </c>
      <c r="G250" s="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AH250" s="36">
        <f>AH251+AH253+AH255+AH258+AH260+AH262</f>
        <v>205086.9</v>
      </c>
    </row>
    <row r="251" spans="1:34" ht="12.75" outlineLevel="4">
      <c r="A251" s="22" t="s">
        <v>56</v>
      </c>
      <c r="B251" s="23" t="s">
        <v>240</v>
      </c>
      <c r="C251" s="23" t="s">
        <v>243</v>
      </c>
      <c r="D251" s="23" t="s">
        <v>0</v>
      </c>
      <c r="E251" s="17">
        <f>E252</f>
        <v>39148.8</v>
      </c>
      <c r="F251" s="16">
        <f t="shared" si="3"/>
        <v>0</v>
      </c>
      <c r="G251" s="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AH251" s="36">
        <f>AH252</f>
        <v>41351.9</v>
      </c>
    </row>
    <row r="252" spans="1:34" ht="12.75" outlineLevel="5">
      <c r="A252" s="24" t="s">
        <v>54</v>
      </c>
      <c r="B252" s="25" t="s">
        <v>240</v>
      </c>
      <c r="C252" s="25" t="s">
        <v>243</v>
      </c>
      <c r="D252" s="25" t="s">
        <v>55</v>
      </c>
      <c r="E252" s="18">
        <v>39148.8</v>
      </c>
      <c r="F252" s="16">
        <f t="shared" si="3"/>
        <v>2220.6</v>
      </c>
      <c r="G252" s="6"/>
      <c r="H252" s="4">
        <v>2231</v>
      </c>
      <c r="I252" s="4"/>
      <c r="J252" s="4"/>
      <c r="K252" s="4"/>
      <c r="L252" s="4"/>
      <c r="M252" s="4"/>
      <c r="N252" s="4"/>
      <c r="O252" s="4"/>
      <c r="P252" s="4"/>
      <c r="Q252" s="4">
        <v>-10.4</v>
      </c>
      <c r="R252" s="4"/>
      <c r="S252" s="4"/>
      <c r="T252" s="4"/>
      <c r="U252" s="4"/>
      <c r="AH252" s="37">
        <v>41351.9</v>
      </c>
    </row>
    <row r="253" spans="1:34" ht="12.75" outlineLevel="4">
      <c r="A253" s="22" t="s">
        <v>223</v>
      </c>
      <c r="B253" s="23" t="s">
        <v>240</v>
      </c>
      <c r="C253" s="23" t="s">
        <v>244</v>
      </c>
      <c r="D253" s="23" t="s">
        <v>0</v>
      </c>
      <c r="E253" s="17">
        <f>E254</f>
        <v>142.7</v>
      </c>
      <c r="F253" s="16">
        <f t="shared" si="3"/>
        <v>0</v>
      </c>
      <c r="G253" s="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AH253" s="36">
        <f>AH254</f>
        <v>142.7</v>
      </c>
    </row>
    <row r="254" spans="1:34" ht="25.5" outlineLevel="5">
      <c r="A254" s="24" t="s">
        <v>165</v>
      </c>
      <c r="B254" s="25" t="s">
        <v>240</v>
      </c>
      <c r="C254" s="25" t="s">
        <v>244</v>
      </c>
      <c r="D254" s="25" t="s">
        <v>166</v>
      </c>
      <c r="E254" s="18">
        <v>142.7</v>
      </c>
      <c r="F254" s="16">
        <f t="shared" si="3"/>
        <v>0</v>
      </c>
      <c r="G254" s="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AH254" s="37">
        <v>142.7</v>
      </c>
    </row>
    <row r="255" spans="1:34" ht="38.25" outlineLevel="4">
      <c r="A255" s="22" t="s">
        <v>245</v>
      </c>
      <c r="B255" s="23" t="s">
        <v>240</v>
      </c>
      <c r="C255" s="23" t="s">
        <v>246</v>
      </c>
      <c r="D255" s="23" t="s">
        <v>0</v>
      </c>
      <c r="E255" s="17">
        <f>SUM(E256:E257)</f>
        <v>5792.1</v>
      </c>
      <c r="F255" s="16">
        <f t="shared" si="3"/>
        <v>0</v>
      </c>
      <c r="G255" s="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AH255" s="36">
        <f>SUM(AH256:AH257)</f>
        <v>5792.1</v>
      </c>
    </row>
    <row r="256" spans="1:34" ht="12.75" outlineLevel="5">
      <c r="A256" s="24" t="s">
        <v>54</v>
      </c>
      <c r="B256" s="25" t="s">
        <v>240</v>
      </c>
      <c r="C256" s="25" t="s">
        <v>246</v>
      </c>
      <c r="D256" s="25" t="s">
        <v>55</v>
      </c>
      <c r="E256" s="18">
        <v>5774.3</v>
      </c>
      <c r="F256" s="16">
        <f t="shared" si="3"/>
        <v>0</v>
      </c>
      <c r="G256" s="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AH256" s="37">
        <v>5774.3</v>
      </c>
    </row>
    <row r="257" spans="1:34" ht="25.5" outlineLevel="5">
      <c r="A257" s="24" t="s">
        <v>165</v>
      </c>
      <c r="B257" s="25" t="s">
        <v>240</v>
      </c>
      <c r="C257" s="25" t="s">
        <v>246</v>
      </c>
      <c r="D257" s="25" t="s">
        <v>166</v>
      </c>
      <c r="E257" s="18">
        <v>17.8</v>
      </c>
      <c r="F257" s="16">
        <f t="shared" si="3"/>
        <v>0</v>
      </c>
      <c r="G257" s="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AH257" s="37">
        <v>17.8</v>
      </c>
    </row>
    <row r="258" spans="1:34" ht="25.5" outlineLevel="4">
      <c r="A258" s="22" t="s">
        <v>247</v>
      </c>
      <c r="B258" s="23" t="s">
        <v>240</v>
      </c>
      <c r="C258" s="23" t="s">
        <v>248</v>
      </c>
      <c r="D258" s="23" t="s">
        <v>0</v>
      </c>
      <c r="E258" s="17">
        <f>E259</f>
        <v>8846.6</v>
      </c>
      <c r="F258" s="16">
        <f t="shared" si="3"/>
        <v>0</v>
      </c>
      <c r="G258" s="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AH258" s="36">
        <f>AH259</f>
        <v>8856.6</v>
      </c>
    </row>
    <row r="259" spans="1:34" ht="12.75" outlineLevel="5">
      <c r="A259" s="24" t="s">
        <v>54</v>
      </c>
      <c r="B259" s="25" t="s">
        <v>240</v>
      </c>
      <c r="C259" s="25" t="s">
        <v>248</v>
      </c>
      <c r="D259" s="25" t="s">
        <v>55</v>
      </c>
      <c r="E259" s="18">
        <v>8846.6</v>
      </c>
      <c r="F259" s="16">
        <f t="shared" si="3"/>
        <v>0</v>
      </c>
      <c r="G259" s="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AH259" s="37">
        <v>8856.6</v>
      </c>
    </row>
    <row r="260" spans="1:34" ht="51" outlineLevel="4">
      <c r="A260" s="22" t="s">
        <v>249</v>
      </c>
      <c r="B260" s="23" t="s">
        <v>240</v>
      </c>
      <c r="C260" s="23" t="s">
        <v>250</v>
      </c>
      <c r="D260" s="23" t="s">
        <v>0</v>
      </c>
      <c r="E260" s="17">
        <f>E261</f>
        <v>350.5</v>
      </c>
      <c r="F260" s="16">
        <f t="shared" si="3"/>
        <v>0</v>
      </c>
      <c r="G260" s="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AH260" s="36">
        <f>AH261</f>
        <v>350.5</v>
      </c>
    </row>
    <row r="261" spans="1:34" ht="12.75" outlineLevel="5">
      <c r="A261" s="24" t="s">
        <v>54</v>
      </c>
      <c r="B261" s="25" t="s">
        <v>240</v>
      </c>
      <c r="C261" s="25" t="s">
        <v>250</v>
      </c>
      <c r="D261" s="25" t="s">
        <v>55</v>
      </c>
      <c r="E261" s="18">
        <v>350.5</v>
      </c>
      <c r="F261" s="16">
        <f t="shared" si="3"/>
        <v>0</v>
      </c>
      <c r="G261" s="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AH261" s="37">
        <v>350.5</v>
      </c>
    </row>
    <row r="262" spans="1:34" ht="25.5" outlineLevel="4">
      <c r="A262" s="22" t="s">
        <v>251</v>
      </c>
      <c r="B262" s="23" t="s">
        <v>240</v>
      </c>
      <c r="C262" s="23" t="s">
        <v>252</v>
      </c>
      <c r="D262" s="23" t="s">
        <v>0</v>
      </c>
      <c r="E262" s="17">
        <f>SUM(E263:E264)</f>
        <v>148593.1</v>
      </c>
      <c r="F262" s="16">
        <f t="shared" si="3"/>
        <v>0</v>
      </c>
      <c r="G262" s="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AH262" s="36">
        <f>SUM(AH263:AH264)</f>
        <v>148593.1</v>
      </c>
    </row>
    <row r="263" spans="1:34" ht="12.75" outlineLevel="5">
      <c r="A263" s="24" t="s">
        <v>54</v>
      </c>
      <c r="B263" s="25" t="s">
        <v>240</v>
      </c>
      <c r="C263" s="25" t="s">
        <v>252</v>
      </c>
      <c r="D263" s="25" t="s">
        <v>55</v>
      </c>
      <c r="E263" s="18">
        <v>147846.7</v>
      </c>
      <c r="F263" s="16">
        <f t="shared" si="3"/>
        <v>0</v>
      </c>
      <c r="G263" s="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AH263" s="37">
        <v>147846.7</v>
      </c>
    </row>
    <row r="264" spans="1:34" ht="25.5" outlineLevel="5">
      <c r="A264" s="24" t="s">
        <v>165</v>
      </c>
      <c r="B264" s="25" t="s">
        <v>240</v>
      </c>
      <c r="C264" s="25" t="s">
        <v>252</v>
      </c>
      <c r="D264" s="25" t="s">
        <v>166</v>
      </c>
      <c r="E264" s="18">
        <v>746.4</v>
      </c>
      <c r="F264" s="16">
        <f t="shared" si="3"/>
        <v>0</v>
      </c>
      <c r="G264" s="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AH264" s="37">
        <v>746.4</v>
      </c>
    </row>
    <row r="265" spans="1:34" ht="12.75" outlineLevel="2">
      <c r="A265" s="22" t="s">
        <v>253</v>
      </c>
      <c r="B265" s="23" t="s">
        <v>240</v>
      </c>
      <c r="C265" s="23" t="s">
        <v>254</v>
      </c>
      <c r="D265" s="23" t="s">
        <v>0</v>
      </c>
      <c r="E265" s="17">
        <f>E266</f>
        <v>36484.799999999996</v>
      </c>
      <c r="F265" s="16">
        <f t="shared" si="3"/>
        <v>0</v>
      </c>
      <c r="G265" s="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AH265" s="36">
        <f>AH266</f>
        <v>37249</v>
      </c>
    </row>
    <row r="266" spans="1:34" ht="12.75" outlineLevel="3">
      <c r="A266" s="22" t="s">
        <v>56</v>
      </c>
      <c r="B266" s="23" t="s">
        <v>240</v>
      </c>
      <c r="C266" s="23" t="s">
        <v>255</v>
      </c>
      <c r="D266" s="23" t="s">
        <v>0</v>
      </c>
      <c r="E266" s="17">
        <f>E267+E269+E271+E273+E275</f>
        <v>36484.799999999996</v>
      </c>
      <c r="F266" s="16">
        <f t="shared" si="3"/>
        <v>0</v>
      </c>
      <c r="G266" s="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AH266" s="36">
        <f>AH267+AH269+AH271+AH273+AH275</f>
        <v>37249</v>
      </c>
    </row>
    <row r="267" spans="1:34" ht="12.75" outlineLevel="4">
      <c r="A267" s="22" t="s">
        <v>56</v>
      </c>
      <c r="B267" s="23" t="s">
        <v>240</v>
      </c>
      <c r="C267" s="23" t="s">
        <v>255</v>
      </c>
      <c r="D267" s="23" t="s">
        <v>0</v>
      </c>
      <c r="E267" s="17">
        <f>E268</f>
        <v>34932.2</v>
      </c>
      <c r="F267" s="16">
        <f t="shared" si="3"/>
        <v>0</v>
      </c>
      <c r="G267" s="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AH267" s="36">
        <f>AH268</f>
        <v>35581.5</v>
      </c>
    </row>
    <row r="268" spans="1:34" ht="12.75" outlineLevel="5">
      <c r="A268" s="24" t="s">
        <v>54</v>
      </c>
      <c r="B268" s="25" t="s">
        <v>240</v>
      </c>
      <c r="C268" s="25" t="s">
        <v>255</v>
      </c>
      <c r="D268" s="25" t="s">
        <v>55</v>
      </c>
      <c r="E268" s="18">
        <v>34932.2</v>
      </c>
      <c r="F268" s="16">
        <f t="shared" si="3"/>
        <v>667</v>
      </c>
      <c r="G268" s="6"/>
      <c r="H268" s="4">
        <v>667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AH268" s="37">
        <v>35581.5</v>
      </c>
    </row>
    <row r="269" spans="1:34" ht="12.75" outlineLevel="4">
      <c r="A269" s="22" t="s">
        <v>256</v>
      </c>
      <c r="B269" s="23" t="s">
        <v>240</v>
      </c>
      <c r="C269" s="23" t="s">
        <v>257</v>
      </c>
      <c r="D269" s="23" t="s">
        <v>0</v>
      </c>
      <c r="E269" s="17">
        <f>E270</f>
        <v>13</v>
      </c>
      <c r="F269" s="16">
        <f t="shared" si="3"/>
        <v>0</v>
      </c>
      <c r="G269" s="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AH269" s="36">
        <f>AH270</f>
        <v>13</v>
      </c>
    </row>
    <row r="270" spans="1:34" ht="25.5" outlineLevel="5">
      <c r="A270" s="24" t="s">
        <v>165</v>
      </c>
      <c r="B270" s="25" t="s">
        <v>240</v>
      </c>
      <c r="C270" s="25" t="s">
        <v>257</v>
      </c>
      <c r="D270" s="25" t="s">
        <v>166</v>
      </c>
      <c r="E270" s="18">
        <v>13</v>
      </c>
      <c r="F270" s="16">
        <f aca="true" t="shared" si="4" ref="F270:F333">SUM(G270:U270)</f>
        <v>0</v>
      </c>
      <c r="G270" s="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AH270" s="37">
        <v>13</v>
      </c>
    </row>
    <row r="271" spans="1:34" ht="38.25" outlineLevel="4">
      <c r="A271" s="22" t="s">
        <v>258</v>
      </c>
      <c r="B271" s="23" t="s">
        <v>240</v>
      </c>
      <c r="C271" s="23" t="s">
        <v>259</v>
      </c>
      <c r="D271" s="23" t="s">
        <v>0</v>
      </c>
      <c r="E271" s="17">
        <f>E272</f>
        <v>466.3</v>
      </c>
      <c r="F271" s="16">
        <f t="shared" si="4"/>
        <v>0</v>
      </c>
      <c r="G271" s="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AH271" s="36">
        <f>AH272</f>
        <v>466.3</v>
      </c>
    </row>
    <row r="272" spans="1:34" ht="25.5" outlineLevel="5">
      <c r="A272" s="24" t="s">
        <v>165</v>
      </c>
      <c r="B272" s="25" t="s">
        <v>240</v>
      </c>
      <c r="C272" s="25" t="s">
        <v>259</v>
      </c>
      <c r="D272" s="25" t="s">
        <v>166</v>
      </c>
      <c r="E272" s="18">
        <v>466.3</v>
      </c>
      <c r="F272" s="16">
        <f t="shared" si="4"/>
        <v>0</v>
      </c>
      <c r="G272" s="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AH272" s="37">
        <v>466.3</v>
      </c>
    </row>
    <row r="273" spans="1:34" ht="38.25" outlineLevel="4">
      <c r="A273" s="22" t="s">
        <v>260</v>
      </c>
      <c r="B273" s="23" t="s">
        <v>240</v>
      </c>
      <c r="C273" s="23" t="s">
        <v>261</v>
      </c>
      <c r="D273" s="23" t="s">
        <v>0</v>
      </c>
      <c r="E273" s="17">
        <f>E274</f>
        <v>1049.1</v>
      </c>
      <c r="F273" s="16">
        <f t="shared" si="4"/>
        <v>0</v>
      </c>
      <c r="G273" s="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AH273" s="36">
        <f>AH274</f>
        <v>1163.1</v>
      </c>
    </row>
    <row r="274" spans="1:34" ht="12.75" outlineLevel="5">
      <c r="A274" s="24" t="s">
        <v>54</v>
      </c>
      <c r="B274" s="25" t="s">
        <v>240</v>
      </c>
      <c r="C274" s="25" t="s">
        <v>261</v>
      </c>
      <c r="D274" s="25" t="s">
        <v>55</v>
      </c>
      <c r="E274" s="18">
        <v>1049.1</v>
      </c>
      <c r="F274" s="16">
        <f t="shared" si="4"/>
        <v>0</v>
      </c>
      <c r="G274" s="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AH274" s="37">
        <v>1163.1</v>
      </c>
    </row>
    <row r="275" spans="1:34" ht="38.25" outlineLevel="4">
      <c r="A275" s="22" t="s">
        <v>262</v>
      </c>
      <c r="B275" s="23" t="s">
        <v>240</v>
      </c>
      <c r="C275" s="23" t="s">
        <v>263</v>
      </c>
      <c r="D275" s="23" t="s">
        <v>0</v>
      </c>
      <c r="E275" s="17">
        <f>E276</f>
        <v>24.2</v>
      </c>
      <c r="F275" s="16">
        <f t="shared" si="4"/>
        <v>0</v>
      </c>
      <c r="G275" s="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AH275" s="36">
        <f>AH276</f>
        <v>25.1</v>
      </c>
    </row>
    <row r="276" spans="1:34" ht="12.75" outlineLevel="5">
      <c r="A276" s="24" t="s">
        <v>54</v>
      </c>
      <c r="B276" s="25" t="s">
        <v>240</v>
      </c>
      <c r="C276" s="25" t="s">
        <v>263</v>
      </c>
      <c r="D276" s="25" t="s">
        <v>55</v>
      </c>
      <c r="E276" s="18">
        <v>24.2</v>
      </c>
      <c r="F276" s="16">
        <f t="shared" si="4"/>
        <v>0</v>
      </c>
      <c r="G276" s="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AH276" s="37">
        <v>25.1</v>
      </c>
    </row>
    <row r="277" spans="1:34" ht="12.75" outlineLevel="2">
      <c r="A277" s="22" t="s">
        <v>264</v>
      </c>
      <c r="B277" s="23" t="s">
        <v>240</v>
      </c>
      <c r="C277" s="23" t="s">
        <v>265</v>
      </c>
      <c r="D277" s="23" t="s">
        <v>0</v>
      </c>
      <c r="E277" s="17">
        <f>E278</f>
        <v>10736.3</v>
      </c>
      <c r="F277" s="16">
        <f t="shared" si="4"/>
        <v>0</v>
      </c>
      <c r="G277" s="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AH277" s="36">
        <f>AH278</f>
        <v>10844.4</v>
      </c>
    </row>
    <row r="278" spans="1:34" ht="12.75" outlineLevel="3">
      <c r="A278" s="22" t="s">
        <v>56</v>
      </c>
      <c r="B278" s="23" t="s">
        <v>240</v>
      </c>
      <c r="C278" s="23" t="s">
        <v>266</v>
      </c>
      <c r="D278" s="23" t="s">
        <v>0</v>
      </c>
      <c r="E278" s="17">
        <f>E279+E281</f>
        <v>10736.3</v>
      </c>
      <c r="F278" s="16">
        <f t="shared" si="4"/>
        <v>0</v>
      </c>
      <c r="G278" s="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AH278" s="36">
        <f>AH279+AH281</f>
        <v>10844.4</v>
      </c>
    </row>
    <row r="279" spans="1:34" ht="38.25" outlineLevel="4">
      <c r="A279" s="22" t="s">
        <v>267</v>
      </c>
      <c r="B279" s="23" t="s">
        <v>240</v>
      </c>
      <c r="C279" s="23" t="s">
        <v>268</v>
      </c>
      <c r="D279" s="23" t="s">
        <v>0</v>
      </c>
      <c r="E279" s="17">
        <f>E280</f>
        <v>6.2</v>
      </c>
      <c r="F279" s="16">
        <f t="shared" si="4"/>
        <v>0</v>
      </c>
      <c r="G279" s="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AH279" s="36">
        <f>AH280</f>
        <v>6.2</v>
      </c>
    </row>
    <row r="280" spans="1:34" ht="12.75" outlineLevel="5">
      <c r="A280" s="24" t="s">
        <v>54</v>
      </c>
      <c r="B280" s="25" t="s">
        <v>240</v>
      </c>
      <c r="C280" s="25" t="s">
        <v>268</v>
      </c>
      <c r="D280" s="25" t="s">
        <v>55</v>
      </c>
      <c r="E280" s="18">
        <v>6.2</v>
      </c>
      <c r="F280" s="16">
        <f t="shared" si="4"/>
        <v>0</v>
      </c>
      <c r="G280" s="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AH280" s="37">
        <v>6.2</v>
      </c>
    </row>
    <row r="281" spans="1:34" ht="25.5" outlineLevel="4">
      <c r="A281" s="22" t="s">
        <v>269</v>
      </c>
      <c r="B281" s="23" t="s">
        <v>240</v>
      </c>
      <c r="C281" s="23" t="s">
        <v>270</v>
      </c>
      <c r="D281" s="23" t="s">
        <v>0</v>
      </c>
      <c r="E281" s="17">
        <f>SUM(E282:E283)</f>
        <v>10730.099999999999</v>
      </c>
      <c r="F281" s="16">
        <f t="shared" si="4"/>
        <v>0</v>
      </c>
      <c r="G281" s="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AH281" s="36">
        <f>SUM(AH282:AH283)</f>
        <v>10838.199999999999</v>
      </c>
    </row>
    <row r="282" spans="1:34" ht="12.75" outlineLevel="5">
      <c r="A282" s="24" t="s">
        <v>54</v>
      </c>
      <c r="B282" s="25" t="s">
        <v>240</v>
      </c>
      <c r="C282" s="25" t="s">
        <v>270</v>
      </c>
      <c r="D282" s="25" t="s">
        <v>55</v>
      </c>
      <c r="E282" s="18">
        <v>10465.8</v>
      </c>
      <c r="F282" s="16">
        <f t="shared" si="4"/>
        <v>108.1</v>
      </c>
      <c r="G282" s="6"/>
      <c r="H282" s="4">
        <v>108.1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AH282" s="37">
        <v>10573.9</v>
      </c>
    </row>
    <row r="283" spans="1:34" ht="25.5" outlineLevel="5">
      <c r="A283" s="24" t="s">
        <v>165</v>
      </c>
      <c r="B283" s="25" t="s">
        <v>240</v>
      </c>
      <c r="C283" s="25" t="s">
        <v>270</v>
      </c>
      <c r="D283" s="25" t="s">
        <v>166</v>
      </c>
      <c r="E283" s="18">
        <v>264.3</v>
      </c>
      <c r="F283" s="16">
        <f t="shared" si="4"/>
        <v>0</v>
      </c>
      <c r="G283" s="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AH283" s="37">
        <v>264.3</v>
      </c>
    </row>
    <row r="284" spans="1:34" ht="12.75" outlineLevel="2">
      <c r="A284" s="22" t="s">
        <v>271</v>
      </c>
      <c r="B284" s="23" t="s">
        <v>240</v>
      </c>
      <c r="C284" s="23" t="s">
        <v>272</v>
      </c>
      <c r="D284" s="23" t="s">
        <v>0</v>
      </c>
      <c r="E284" s="17">
        <f>E285</f>
        <v>26070.800000000003</v>
      </c>
      <c r="F284" s="16">
        <f t="shared" si="4"/>
        <v>0</v>
      </c>
      <c r="G284" s="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AH284" s="36">
        <f>AH285</f>
        <v>26312.300000000003</v>
      </c>
    </row>
    <row r="285" spans="1:34" ht="12.75" outlineLevel="3">
      <c r="A285" s="22" t="s">
        <v>56</v>
      </c>
      <c r="B285" s="23" t="s">
        <v>240</v>
      </c>
      <c r="C285" s="23" t="s">
        <v>273</v>
      </c>
      <c r="D285" s="23" t="s">
        <v>0</v>
      </c>
      <c r="E285" s="17">
        <f>E286+E288+E290+E292+E294</f>
        <v>26070.800000000003</v>
      </c>
      <c r="F285" s="16">
        <f t="shared" si="4"/>
        <v>0</v>
      </c>
      <c r="G285" s="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AH285" s="36">
        <f>AH286+AH288+AH290+AH292+AH294</f>
        <v>26312.300000000003</v>
      </c>
    </row>
    <row r="286" spans="1:34" ht="12.75" outlineLevel="4">
      <c r="A286" s="22" t="s">
        <v>56</v>
      </c>
      <c r="B286" s="23" t="s">
        <v>240</v>
      </c>
      <c r="C286" s="23" t="s">
        <v>273</v>
      </c>
      <c r="D286" s="23" t="s">
        <v>0</v>
      </c>
      <c r="E286" s="17">
        <f>E287</f>
        <v>0.8</v>
      </c>
      <c r="F286" s="16">
        <f t="shared" si="4"/>
        <v>0</v>
      </c>
      <c r="G286" s="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AH286" s="36">
        <f>AH287</f>
        <v>0.8</v>
      </c>
    </row>
    <row r="287" spans="1:34" ht="12.75" outlineLevel="5">
      <c r="A287" s="24" t="s">
        <v>54</v>
      </c>
      <c r="B287" s="25" t="s">
        <v>240</v>
      </c>
      <c r="C287" s="25" t="s">
        <v>273</v>
      </c>
      <c r="D287" s="25" t="s">
        <v>55</v>
      </c>
      <c r="E287" s="18">
        <v>0.8</v>
      </c>
      <c r="F287" s="16">
        <f t="shared" si="4"/>
        <v>0</v>
      </c>
      <c r="G287" s="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AH287" s="37">
        <v>0.8</v>
      </c>
    </row>
    <row r="288" spans="1:34" ht="12.75" outlineLevel="4">
      <c r="A288" s="22" t="s">
        <v>274</v>
      </c>
      <c r="B288" s="23" t="s">
        <v>240</v>
      </c>
      <c r="C288" s="23" t="s">
        <v>275</v>
      </c>
      <c r="D288" s="23" t="s">
        <v>0</v>
      </c>
      <c r="E288" s="17">
        <f>E289</f>
        <v>25.9</v>
      </c>
      <c r="F288" s="16">
        <f t="shared" si="4"/>
        <v>0</v>
      </c>
      <c r="G288" s="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AH288" s="36">
        <f>AH289</f>
        <v>25.9</v>
      </c>
    </row>
    <row r="289" spans="1:34" ht="12.75" outlineLevel="5">
      <c r="A289" s="24" t="s">
        <v>54</v>
      </c>
      <c r="B289" s="25" t="s">
        <v>240</v>
      </c>
      <c r="C289" s="25" t="s">
        <v>275</v>
      </c>
      <c r="D289" s="25" t="s">
        <v>55</v>
      </c>
      <c r="E289" s="18">
        <v>25.9</v>
      </c>
      <c r="F289" s="16">
        <f t="shared" si="4"/>
        <v>0</v>
      </c>
      <c r="G289" s="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AH289" s="37">
        <v>25.9</v>
      </c>
    </row>
    <row r="290" spans="1:34" ht="38.25" outlineLevel="4">
      <c r="A290" s="22" t="s">
        <v>276</v>
      </c>
      <c r="B290" s="23" t="s">
        <v>240</v>
      </c>
      <c r="C290" s="23" t="s">
        <v>277</v>
      </c>
      <c r="D290" s="23" t="s">
        <v>0</v>
      </c>
      <c r="E290" s="17">
        <f>E291</f>
        <v>20.7</v>
      </c>
      <c r="F290" s="16">
        <f t="shared" si="4"/>
        <v>0</v>
      </c>
      <c r="G290" s="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AH290" s="36">
        <f>AH291</f>
        <v>20.7</v>
      </c>
    </row>
    <row r="291" spans="1:34" ht="12.75" outlineLevel="5">
      <c r="A291" s="24" t="s">
        <v>54</v>
      </c>
      <c r="B291" s="25" t="s">
        <v>240</v>
      </c>
      <c r="C291" s="25" t="s">
        <v>277</v>
      </c>
      <c r="D291" s="25" t="s">
        <v>55</v>
      </c>
      <c r="E291" s="18">
        <v>20.7</v>
      </c>
      <c r="F291" s="16">
        <f t="shared" si="4"/>
        <v>0</v>
      </c>
      <c r="G291" s="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AH291" s="37">
        <v>20.7</v>
      </c>
    </row>
    <row r="292" spans="1:34" ht="38.25" outlineLevel="4">
      <c r="A292" s="22" t="s">
        <v>278</v>
      </c>
      <c r="B292" s="23" t="s">
        <v>240</v>
      </c>
      <c r="C292" s="23" t="s">
        <v>279</v>
      </c>
      <c r="D292" s="23" t="s">
        <v>0</v>
      </c>
      <c r="E292" s="17">
        <f>E293</f>
        <v>2218</v>
      </c>
      <c r="F292" s="16">
        <f t="shared" si="4"/>
        <v>0</v>
      </c>
      <c r="G292" s="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AH292" s="36">
        <f>AH293</f>
        <v>2218</v>
      </c>
    </row>
    <row r="293" spans="1:34" ht="12.75" outlineLevel="5">
      <c r="A293" s="24" t="s">
        <v>54</v>
      </c>
      <c r="B293" s="25" t="s">
        <v>240</v>
      </c>
      <c r="C293" s="25" t="s">
        <v>279</v>
      </c>
      <c r="D293" s="25" t="s">
        <v>55</v>
      </c>
      <c r="E293" s="18">
        <v>2218</v>
      </c>
      <c r="F293" s="16">
        <f t="shared" si="4"/>
        <v>0</v>
      </c>
      <c r="G293" s="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AH293" s="37">
        <v>2218</v>
      </c>
    </row>
    <row r="294" spans="1:34" ht="63.75" outlineLevel="4">
      <c r="A294" s="26" t="s">
        <v>280</v>
      </c>
      <c r="B294" s="23" t="s">
        <v>240</v>
      </c>
      <c r="C294" s="23" t="s">
        <v>281</v>
      </c>
      <c r="D294" s="23" t="s">
        <v>0</v>
      </c>
      <c r="E294" s="17">
        <f>E295</f>
        <v>23805.4</v>
      </c>
      <c r="F294" s="16">
        <f t="shared" si="4"/>
        <v>0</v>
      </c>
      <c r="G294" s="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AH294" s="36">
        <f>AH295</f>
        <v>24046.9</v>
      </c>
    </row>
    <row r="295" spans="1:34" ht="12.75" outlineLevel="5">
      <c r="A295" s="24" t="s">
        <v>54</v>
      </c>
      <c r="B295" s="25" t="s">
        <v>240</v>
      </c>
      <c r="C295" s="25" t="s">
        <v>281</v>
      </c>
      <c r="D295" s="25" t="s">
        <v>55</v>
      </c>
      <c r="E295" s="18">
        <v>23805.4</v>
      </c>
      <c r="F295" s="16">
        <f t="shared" si="4"/>
        <v>241.5</v>
      </c>
      <c r="G295" s="6"/>
      <c r="H295" s="4">
        <v>241.5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AH295" s="37">
        <v>24046.9</v>
      </c>
    </row>
    <row r="296" spans="1:34" ht="12.75" outlineLevel="2">
      <c r="A296" s="22" t="s">
        <v>282</v>
      </c>
      <c r="B296" s="23" t="s">
        <v>240</v>
      </c>
      <c r="C296" s="23" t="s">
        <v>283</v>
      </c>
      <c r="D296" s="23" t="s">
        <v>0</v>
      </c>
      <c r="E296" s="17">
        <f>E297</f>
        <v>5307</v>
      </c>
      <c r="F296" s="16">
        <f t="shared" si="4"/>
        <v>0</v>
      </c>
      <c r="G296" s="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AH296" s="36">
        <f>AH297</f>
        <v>5307</v>
      </c>
    </row>
    <row r="297" spans="1:34" ht="12.75" outlineLevel="3">
      <c r="A297" s="22" t="s">
        <v>284</v>
      </c>
      <c r="B297" s="23" t="s">
        <v>240</v>
      </c>
      <c r="C297" s="23" t="s">
        <v>285</v>
      </c>
      <c r="D297" s="23" t="s">
        <v>0</v>
      </c>
      <c r="E297" s="17">
        <f>E298</f>
        <v>5307</v>
      </c>
      <c r="F297" s="16">
        <f t="shared" si="4"/>
        <v>0</v>
      </c>
      <c r="G297" s="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AH297" s="36">
        <f>AH298</f>
        <v>5307</v>
      </c>
    </row>
    <row r="298" spans="1:34" ht="12.75" outlineLevel="5">
      <c r="A298" s="24" t="s">
        <v>54</v>
      </c>
      <c r="B298" s="25" t="s">
        <v>240</v>
      </c>
      <c r="C298" s="25" t="s">
        <v>285</v>
      </c>
      <c r="D298" s="25" t="s">
        <v>55</v>
      </c>
      <c r="E298" s="18">
        <v>5307</v>
      </c>
      <c r="F298" s="16">
        <f t="shared" si="4"/>
        <v>0</v>
      </c>
      <c r="G298" s="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AH298" s="37">
        <v>5307</v>
      </c>
    </row>
    <row r="299" spans="1:34" ht="12.75" outlineLevel="1">
      <c r="A299" s="22" t="s">
        <v>286</v>
      </c>
      <c r="B299" s="23" t="s">
        <v>287</v>
      </c>
      <c r="C299" s="23" t="s">
        <v>0</v>
      </c>
      <c r="D299" s="23" t="s">
        <v>0</v>
      </c>
      <c r="E299" s="17">
        <f>E300+E303</f>
        <v>2119.5</v>
      </c>
      <c r="F299" s="16">
        <f t="shared" si="4"/>
        <v>0</v>
      </c>
      <c r="G299" s="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AH299" s="36">
        <f>AH300+AH303</f>
        <v>2126.9</v>
      </c>
    </row>
    <row r="300" spans="1:34" ht="12.75" outlineLevel="2">
      <c r="A300" s="22" t="s">
        <v>288</v>
      </c>
      <c r="B300" s="23" t="s">
        <v>287</v>
      </c>
      <c r="C300" s="23" t="s">
        <v>289</v>
      </c>
      <c r="D300" s="23" t="s">
        <v>0</v>
      </c>
      <c r="E300" s="17">
        <f>E301</f>
        <v>799.2</v>
      </c>
      <c r="F300" s="16">
        <f t="shared" si="4"/>
        <v>0</v>
      </c>
      <c r="G300" s="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AH300" s="36">
        <f>AH301</f>
        <v>799.2</v>
      </c>
    </row>
    <row r="301" spans="1:34" ht="12.75" outlineLevel="3">
      <c r="A301" s="22" t="s">
        <v>56</v>
      </c>
      <c r="B301" s="23" t="s">
        <v>287</v>
      </c>
      <c r="C301" s="23" t="s">
        <v>290</v>
      </c>
      <c r="D301" s="23" t="s">
        <v>0</v>
      </c>
      <c r="E301" s="17">
        <f>E302</f>
        <v>799.2</v>
      </c>
      <c r="F301" s="16">
        <f t="shared" si="4"/>
        <v>0</v>
      </c>
      <c r="G301" s="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AH301" s="36">
        <f>AH302</f>
        <v>799.2</v>
      </c>
    </row>
    <row r="302" spans="1:34" ht="12.75" outlineLevel="5">
      <c r="A302" s="24" t="s">
        <v>54</v>
      </c>
      <c r="B302" s="25" t="s">
        <v>287</v>
      </c>
      <c r="C302" s="25" t="s">
        <v>290</v>
      </c>
      <c r="D302" s="25" t="s">
        <v>55</v>
      </c>
      <c r="E302" s="18">
        <v>799.2</v>
      </c>
      <c r="F302" s="16">
        <f t="shared" si="4"/>
        <v>0</v>
      </c>
      <c r="G302" s="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AH302" s="37">
        <v>799.2</v>
      </c>
    </row>
    <row r="303" spans="1:34" ht="12.75" outlineLevel="2">
      <c r="A303" s="22" t="s">
        <v>291</v>
      </c>
      <c r="B303" s="23" t="s">
        <v>287</v>
      </c>
      <c r="C303" s="23" t="s">
        <v>292</v>
      </c>
      <c r="D303" s="23" t="s">
        <v>0</v>
      </c>
      <c r="E303" s="17">
        <f>E304+E306</f>
        <v>1320.3000000000002</v>
      </c>
      <c r="F303" s="16">
        <f t="shared" si="4"/>
        <v>0</v>
      </c>
      <c r="G303" s="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AH303" s="36">
        <f>AH304+AH306</f>
        <v>1327.7</v>
      </c>
    </row>
    <row r="304" spans="1:34" ht="12.75" outlineLevel="3">
      <c r="A304" s="22" t="s">
        <v>293</v>
      </c>
      <c r="B304" s="23" t="s">
        <v>287</v>
      </c>
      <c r="C304" s="23" t="s">
        <v>294</v>
      </c>
      <c r="D304" s="23" t="s">
        <v>0</v>
      </c>
      <c r="E304" s="17">
        <f>E305</f>
        <v>326</v>
      </c>
      <c r="F304" s="16">
        <f t="shared" si="4"/>
        <v>0</v>
      </c>
      <c r="G304" s="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AH304" s="36">
        <f>AH305</f>
        <v>337.5</v>
      </c>
    </row>
    <row r="305" spans="1:34" ht="12.75" outlineLevel="5">
      <c r="A305" s="24" t="s">
        <v>54</v>
      </c>
      <c r="B305" s="25" t="s">
        <v>287</v>
      </c>
      <c r="C305" s="25" t="s">
        <v>294</v>
      </c>
      <c r="D305" s="25" t="s">
        <v>55</v>
      </c>
      <c r="E305" s="18">
        <v>326</v>
      </c>
      <c r="F305" s="16">
        <f t="shared" si="4"/>
        <v>11.5</v>
      </c>
      <c r="G305" s="6"/>
      <c r="H305" s="8">
        <v>11.5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AH305" s="37">
        <v>337.5</v>
      </c>
    </row>
    <row r="306" spans="1:34" ht="12.75" outlineLevel="3">
      <c r="A306" s="22" t="s">
        <v>56</v>
      </c>
      <c r="B306" s="23" t="s">
        <v>287</v>
      </c>
      <c r="C306" s="23" t="s">
        <v>295</v>
      </c>
      <c r="D306" s="23" t="s">
        <v>0</v>
      </c>
      <c r="E306" s="17">
        <f>E307+E309</f>
        <v>994.3000000000001</v>
      </c>
      <c r="F306" s="16">
        <f t="shared" si="4"/>
        <v>0</v>
      </c>
      <c r="G306" s="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AH306" s="36">
        <f>AH307+AH309</f>
        <v>990.2</v>
      </c>
    </row>
    <row r="307" spans="1:34" ht="12.75" outlineLevel="4">
      <c r="A307" s="22" t="s">
        <v>56</v>
      </c>
      <c r="B307" s="23" t="s">
        <v>287</v>
      </c>
      <c r="C307" s="23" t="s">
        <v>295</v>
      </c>
      <c r="D307" s="23" t="s">
        <v>0</v>
      </c>
      <c r="E307" s="17">
        <f>E308</f>
        <v>915.2</v>
      </c>
      <c r="F307" s="16">
        <f t="shared" si="4"/>
        <v>0</v>
      </c>
      <c r="G307" s="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AH307" s="36">
        <f>AH308</f>
        <v>911.1</v>
      </c>
    </row>
    <row r="308" spans="1:34" ht="12.75" outlineLevel="5">
      <c r="A308" s="24" t="s">
        <v>54</v>
      </c>
      <c r="B308" s="25" t="s">
        <v>287</v>
      </c>
      <c r="C308" s="25" t="s">
        <v>295</v>
      </c>
      <c r="D308" s="25" t="s">
        <v>55</v>
      </c>
      <c r="E308" s="18">
        <v>915.2</v>
      </c>
      <c r="F308" s="16">
        <f t="shared" si="4"/>
        <v>0</v>
      </c>
      <c r="G308" s="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AH308" s="37">
        <v>911.1</v>
      </c>
    </row>
    <row r="309" spans="1:34" ht="25.5" outlineLevel="4">
      <c r="A309" s="22" t="s">
        <v>296</v>
      </c>
      <c r="B309" s="23" t="s">
        <v>287</v>
      </c>
      <c r="C309" s="23" t="s">
        <v>297</v>
      </c>
      <c r="D309" s="23" t="s">
        <v>0</v>
      </c>
      <c r="E309" s="17">
        <f>E310</f>
        <v>79.1</v>
      </c>
      <c r="F309" s="16">
        <f t="shared" si="4"/>
        <v>0</v>
      </c>
      <c r="G309" s="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AH309" s="36">
        <f>AH310</f>
        <v>79.1</v>
      </c>
    </row>
    <row r="310" spans="1:34" ht="12.75" outlineLevel="5">
      <c r="A310" s="24" t="s">
        <v>54</v>
      </c>
      <c r="B310" s="25" t="s">
        <v>287</v>
      </c>
      <c r="C310" s="25" t="s">
        <v>297</v>
      </c>
      <c r="D310" s="25" t="s">
        <v>55</v>
      </c>
      <c r="E310" s="18">
        <v>79.1</v>
      </c>
      <c r="F310" s="16">
        <f t="shared" si="4"/>
        <v>0</v>
      </c>
      <c r="G310" s="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AH310" s="37">
        <v>79.1</v>
      </c>
    </row>
    <row r="311" spans="1:34" ht="12.75" outlineLevel="1">
      <c r="A311" s="22" t="s">
        <v>298</v>
      </c>
      <c r="B311" s="23" t="s">
        <v>299</v>
      </c>
      <c r="C311" s="23" t="s">
        <v>0</v>
      </c>
      <c r="D311" s="23" t="s">
        <v>0</v>
      </c>
      <c r="E311" s="17">
        <f>E312+E320+E327</f>
        <v>28433.7</v>
      </c>
      <c r="F311" s="16">
        <f t="shared" si="4"/>
        <v>0</v>
      </c>
      <c r="G311" s="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AH311" s="36">
        <f>AH312+AH320+AH327</f>
        <v>28409</v>
      </c>
    </row>
    <row r="312" spans="1:34" ht="51" outlineLevel="2">
      <c r="A312" s="22" t="s">
        <v>300</v>
      </c>
      <c r="B312" s="23" t="s">
        <v>299</v>
      </c>
      <c r="C312" s="23" t="s">
        <v>301</v>
      </c>
      <c r="D312" s="23" t="s">
        <v>0</v>
      </c>
      <c r="E312" s="17">
        <f>E313</f>
        <v>20277.5</v>
      </c>
      <c r="F312" s="16">
        <f t="shared" si="4"/>
        <v>0</v>
      </c>
      <c r="G312" s="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AH312" s="36">
        <f>AH313</f>
        <v>20237.8</v>
      </c>
    </row>
    <row r="313" spans="1:34" ht="12.75" outlineLevel="3">
      <c r="A313" s="22" t="s">
        <v>56</v>
      </c>
      <c r="B313" s="23" t="s">
        <v>299</v>
      </c>
      <c r="C313" s="23" t="s">
        <v>302</v>
      </c>
      <c r="D313" s="23" t="s">
        <v>0</v>
      </c>
      <c r="E313" s="17">
        <f>E314+E316+E318</f>
        <v>20277.5</v>
      </c>
      <c r="F313" s="16">
        <f t="shared" si="4"/>
        <v>0</v>
      </c>
      <c r="G313" s="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AH313" s="36">
        <f>AH314+AH316+AH318</f>
        <v>20237.8</v>
      </c>
    </row>
    <row r="314" spans="1:34" ht="12.75" outlineLevel="4">
      <c r="A314" s="22" t="s">
        <v>56</v>
      </c>
      <c r="B314" s="23" t="s">
        <v>299</v>
      </c>
      <c r="C314" s="23" t="s">
        <v>302</v>
      </c>
      <c r="D314" s="23" t="s">
        <v>0</v>
      </c>
      <c r="E314" s="17">
        <f>E315</f>
        <v>19265</v>
      </c>
      <c r="F314" s="16">
        <f t="shared" si="4"/>
        <v>0</v>
      </c>
      <c r="G314" s="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AH314" s="36">
        <f>AH315</f>
        <v>19235.3</v>
      </c>
    </row>
    <row r="315" spans="1:34" ht="12.75" outlineLevel="5">
      <c r="A315" s="24" t="s">
        <v>54</v>
      </c>
      <c r="B315" s="25" t="s">
        <v>299</v>
      </c>
      <c r="C315" s="25" t="s">
        <v>302</v>
      </c>
      <c r="D315" s="25" t="s">
        <v>55</v>
      </c>
      <c r="E315" s="18">
        <v>19265</v>
      </c>
      <c r="F315" s="16">
        <f t="shared" si="4"/>
        <v>13.000000000000002</v>
      </c>
      <c r="G315" s="6"/>
      <c r="H315" s="4">
        <v>27.6</v>
      </c>
      <c r="I315" s="4"/>
      <c r="J315" s="4"/>
      <c r="K315" s="4"/>
      <c r="L315" s="4"/>
      <c r="M315" s="4"/>
      <c r="N315" s="4"/>
      <c r="O315" s="4"/>
      <c r="P315" s="4"/>
      <c r="Q315" s="4">
        <v>-14.6</v>
      </c>
      <c r="R315" s="4"/>
      <c r="S315" s="4"/>
      <c r="T315" s="4"/>
      <c r="U315" s="4"/>
      <c r="AH315" s="37">
        <v>19235.3</v>
      </c>
    </row>
    <row r="316" spans="1:34" ht="25.5" outlineLevel="4">
      <c r="A316" s="22" t="s">
        <v>303</v>
      </c>
      <c r="B316" s="23" t="s">
        <v>299</v>
      </c>
      <c r="C316" s="23" t="s">
        <v>304</v>
      </c>
      <c r="D316" s="23" t="s">
        <v>0</v>
      </c>
      <c r="E316" s="17">
        <f>E317</f>
        <v>53.4</v>
      </c>
      <c r="F316" s="16">
        <f t="shared" si="4"/>
        <v>0</v>
      </c>
      <c r="G316" s="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AH316" s="36">
        <f>AH317</f>
        <v>53.4</v>
      </c>
    </row>
    <row r="317" spans="1:34" ht="12.75" outlineLevel="5">
      <c r="A317" s="24" t="s">
        <v>54</v>
      </c>
      <c r="B317" s="25" t="s">
        <v>299</v>
      </c>
      <c r="C317" s="25" t="s">
        <v>304</v>
      </c>
      <c r="D317" s="25" t="s">
        <v>55</v>
      </c>
      <c r="E317" s="18">
        <v>53.4</v>
      </c>
      <c r="F317" s="16">
        <f t="shared" si="4"/>
        <v>0</v>
      </c>
      <c r="G317" s="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AH317" s="37">
        <v>53.4</v>
      </c>
    </row>
    <row r="318" spans="1:34" ht="38.25" outlineLevel="4">
      <c r="A318" s="22" t="s">
        <v>305</v>
      </c>
      <c r="B318" s="23" t="s">
        <v>299</v>
      </c>
      <c r="C318" s="23" t="s">
        <v>306</v>
      </c>
      <c r="D318" s="23" t="s">
        <v>0</v>
      </c>
      <c r="E318" s="17">
        <f>E319</f>
        <v>959.1</v>
      </c>
      <c r="F318" s="16">
        <f t="shared" si="4"/>
        <v>0</v>
      </c>
      <c r="G318" s="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AH318" s="36">
        <f>AH319</f>
        <v>949.1</v>
      </c>
    </row>
    <row r="319" spans="1:34" ht="12.75" outlineLevel="5">
      <c r="A319" s="24" t="s">
        <v>54</v>
      </c>
      <c r="B319" s="25" t="s">
        <v>299</v>
      </c>
      <c r="C319" s="25" t="s">
        <v>306</v>
      </c>
      <c r="D319" s="25" t="s">
        <v>55</v>
      </c>
      <c r="E319" s="18">
        <v>959.1</v>
      </c>
      <c r="F319" s="16">
        <f t="shared" si="4"/>
        <v>0</v>
      </c>
      <c r="G319" s="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AH319" s="37">
        <v>949.1</v>
      </c>
    </row>
    <row r="320" spans="1:34" ht="12.75" outlineLevel="2">
      <c r="A320" s="22" t="s">
        <v>159</v>
      </c>
      <c r="B320" s="23" t="s">
        <v>299</v>
      </c>
      <c r="C320" s="23" t="s">
        <v>160</v>
      </c>
      <c r="D320" s="23" t="s">
        <v>0</v>
      </c>
      <c r="E320" s="17">
        <f>E321+E324</f>
        <v>1204.9</v>
      </c>
      <c r="F320" s="16">
        <f t="shared" si="4"/>
        <v>0</v>
      </c>
      <c r="G320" s="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AH320" s="36">
        <f>AH321+AH324</f>
        <v>1204.9</v>
      </c>
    </row>
    <row r="321" spans="1:34" ht="25.5" outlineLevel="3">
      <c r="A321" s="22" t="s">
        <v>231</v>
      </c>
      <c r="B321" s="23" t="s">
        <v>299</v>
      </c>
      <c r="C321" s="23" t="s">
        <v>232</v>
      </c>
      <c r="D321" s="23" t="s">
        <v>0</v>
      </c>
      <c r="E321" s="17">
        <f>SUM(E322:E323)</f>
        <v>1135.9</v>
      </c>
      <c r="F321" s="16">
        <f t="shared" si="4"/>
        <v>0</v>
      </c>
      <c r="G321" s="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AH321" s="36">
        <f>SUM(AH322:AH323)</f>
        <v>1135.9</v>
      </c>
    </row>
    <row r="322" spans="1:34" ht="12.75" outlineLevel="5">
      <c r="A322" s="24" t="s">
        <v>237</v>
      </c>
      <c r="B322" s="25" t="s">
        <v>299</v>
      </c>
      <c r="C322" s="25" t="s">
        <v>232</v>
      </c>
      <c r="D322" s="25" t="s">
        <v>238</v>
      </c>
      <c r="E322" s="18">
        <v>1128.4</v>
      </c>
      <c r="F322" s="16">
        <f t="shared" si="4"/>
        <v>0</v>
      </c>
      <c r="G322" s="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AH322" s="37">
        <v>1128.4</v>
      </c>
    </row>
    <row r="323" spans="1:34" ht="25.5" outlineLevel="5">
      <c r="A323" s="24" t="s">
        <v>165</v>
      </c>
      <c r="B323" s="25" t="s">
        <v>299</v>
      </c>
      <c r="C323" s="25" t="s">
        <v>232</v>
      </c>
      <c r="D323" s="25" t="s">
        <v>166</v>
      </c>
      <c r="E323" s="18">
        <v>7.5</v>
      </c>
      <c r="F323" s="16">
        <f t="shared" si="4"/>
        <v>0</v>
      </c>
      <c r="G323" s="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AH323" s="37">
        <v>7.5</v>
      </c>
    </row>
    <row r="324" spans="1:34" ht="38.25" outlineLevel="3">
      <c r="A324" s="22" t="s">
        <v>308</v>
      </c>
      <c r="B324" s="23" t="s">
        <v>299</v>
      </c>
      <c r="C324" s="23" t="s">
        <v>307</v>
      </c>
      <c r="D324" s="23" t="s">
        <v>0</v>
      </c>
      <c r="E324" s="17">
        <f>E325</f>
        <v>69</v>
      </c>
      <c r="F324" s="16">
        <f t="shared" si="4"/>
        <v>0</v>
      </c>
      <c r="G324" s="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AH324" s="36">
        <f>AH325</f>
        <v>69</v>
      </c>
    </row>
    <row r="325" spans="1:34" ht="38.25" outlineLevel="4">
      <c r="A325" s="22" t="s">
        <v>308</v>
      </c>
      <c r="B325" s="23" t="s">
        <v>299</v>
      </c>
      <c r="C325" s="23" t="s">
        <v>309</v>
      </c>
      <c r="D325" s="23" t="s">
        <v>0</v>
      </c>
      <c r="E325" s="17">
        <f>E326</f>
        <v>69</v>
      </c>
      <c r="F325" s="16">
        <f t="shared" si="4"/>
        <v>0</v>
      </c>
      <c r="G325" s="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AH325" s="36">
        <f>AH326</f>
        <v>69</v>
      </c>
    </row>
    <row r="326" spans="1:34" ht="12.75" outlineLevel="5">
      <c r="A326" s="24" t="s">
        <v>54</v>
      </c>
      <c r="B326" s="25" t="s">
        <v>299</v>
      </c>
      <c r="C326" s="25" t="s">
        <v>309</v>
      </c>
      <c r="D326" s="25" t="s">
        <v>55</v>
      </c>
      <c r="E326" s="18">
        <v>69</v>
      </c>
      <c r="F326" s="16">
        <f t="shared" si="4"/>
        <v>0</v>
      </c>
      <c r="G326" s="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AH326" s="37">
        <v>69</v>
      </c>
    </row>
    <row r="327" spans="1:34" ht="12.75" outlineLevel="2">
      <c r="A327" s="22" t="s">
        <v>60</v>
      </c>
      <c r="B327" s="23" t="s">
        <v>299</v>
      </c>
      <c r="C327" s="23" t="s">
        <v>61</v>
      </c>
      <c r="D327" s="23" t="s">
        <v>0</v>
      </c>
      <c r="E327" s="17">
        <f>E328+E330+E332+E334+E336+E338+E340+E342+E344+E346+E348+E350+E352+E354+E356+E358+E360+E362</f>
        <v>6951.299999999999</v>
      </c>
      <c r="F327" s="16">
        <f t="shared" si="4"/>
        <v>0</v>
      </c>
      <c r="G327" s="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AH327" s="36">
        <f>AH328+AH330+AH332+AH334+AH336+AH338+AH340+AH342+AH344+AH346+AH348+AH350+AH352+AH354+AH356+AH358+AH360+AH362</f>
        <v>6966.299999999999</v>
      </c>
    </row>
    <row r="328" spans="1:34" ht="25.5" outlineLevel="4">
      <c r="A328" s="22" t="s">
        <v>90</v>
      </c>
      <c r="B328" s="23" t="s">
        <v>299</v>
      </c>
      <c r="C328" s="23" t="s">
        <v>91</v>
      </c>
      <c r="D328" s="23" t="s">
        <v>0</v>
      </c>
      <c r="E328" s="17">
        <f>E329</f>
        <v>31.5</v>
      </c>
      <c r="F328" s="16">
        <f t="shared" si="4"/>
        <v>0</v>
      </c>
      <c r="G328" s="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AH328" s="36">
        <f>AH329</f>
        <v>31.5</v>
      </c>
    </row>
    <row r="329" spans="1:34" ht="12.75" outlineLevel="5">
      <c r="A329" s="24" t="s">
        <v>237</v>
      </c>
      <c r="B329" s="25" t="s">
        <v>299</v>
      </c>
      <c r="C329" s="25" t="s">
        <v>91</v>
      </c>
      <c r="D329" s="25" t="s">
        <v>238</v>
      </c>
      <c r="E329" s="18">
        <v>31.5</v>
      </c>
      <c r="F329" s="16">
        <f t="shared" si="4"/>
        <v>0</v>
      </c>
      <c r="G329" s="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AH329" s="37">
        <v>31.5</v>
      </c>
    </row>
    <row r="330" spans="1:34" ht="25.5" outlineLevel="4">
      <c r="A330" s="22" t="s">
        <v>94</v>
      </c>
      <c r="B330" s="23" t="s">
        <v>299</v>
      </c>
      <c r="C330" s="23" t="s">
        <v>95</v>
      </c>
      <c r="D330" s="23" t="s">
        <v>0</v>
      </c>
      <c r="E330" s="17">
        <f>E331</f>
        <v>55</v>
      </c>
      <c r="F330" s="16">
        <f t="shared" si="4"/>
        <v>0</v>
      </c>
      <c r="G330" s="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AH330" s="36">
        <f>AH331</f>
        <v>55</v>
      </c>
    </row>
    <row r="331" spans="1:34" ht="12.75" outlineLevel="5">
      <c r="A331" s="24" t="s">
        <v>237</v>
      </c>
      <c r="B331" s="25" t="s">
        <v>299</v>
      </c>
      <c r="C331" s="25" t="s">
        <v>95</v>
      </c>
      <c r="D331" s="25" t="s">
        <v>238</v>
      </c>
      <c r="E331" s="18">
        <v>55</v>
      </c>
      <c r="F331" s="16">
        <f t="shared" si="4"/>
        <v>0</v>
      </c>
      <c r="G331" s="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AH331" s="37">
        <v>55</v>
      </c>
    </row>
    <row r="332" spans="1:34" ht="12.75" outlineLevel="4">
      <c r="A332" s="22" t="s">
        <v>310</v>
      </c>
      <c r="B332" s="23" t="s">
        <v>299</v>
      </c>
      <c r="C332" s="23" t="s">
        <v>311</v>
      </c>
      <c r="D332" s="23" t="s">
        <v>0</v>
      </c>
      <c r="E332" s="17">
        <f>E333</f>
        <v>17.5</v>
      </c>
      <c r="F332" s="16">
        <f t="shared" si="4"/>
        <v>0</v>
      </c>
      <c r="G332" s="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AH332" s="36">
        <f>AH333</f>
        <v>17.5</v>
      </c>
    </row>
    <row r="333" spans="1:34" ht="12.75" outlineLevel="5">
      <c r="A333" s="24" t="s">
        <v>237</v>
      </c>
      <c r="B333" s="25" t="s">
        <v>299</v>
      </c>
      <c r="C333" s="25" t="s">
        <v>311</v>
      </c>
      <c r="D333" s="25" t="s">
        <v>238</v>
      </c>
      <c r="E333" s="18">
        <v>17.5</v>
      </c>
      <c r="F333" s="16">
        <f t="shared" si="4"/>
        <v>0</v>
      </c>
      <c r="G333" s="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AH333" s="37">
        <v>17.5</v>
      </c>
    </row>
    <row r="334" spans="1:34" ht="25.5" outlineLevel="4">
      <c r="A334" s="22" t="s">
        <v>208</v>
      </c>
      <c r="B334" s="23" t="s">
        <v>299</v>
      </c>
      <c r="C334" s="23" t="s">
        <v>209</v>
      </c>
      <c r="D334" s="23" t="s">
        <v>0</v>
      </c>
      <c r="E334" s="17">
        <f>E335</f>
        <v>125</v>
      </c>
      <c r="F334" s="16">
        <f aca="true" t="shared" si="5" ref="F334:F397">SUM(G334:U334)</f>
        <v>0</v>
      </c>
      <c r="G334" s="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AH334" s="36">
        <f>AH335</f>
        <v>125</v>
      </c>
    </row>
    <row r="335" spans="1:34" ht="12.75" outlineLevel="5">
      <c r="A335" s="24" t="s">
        <v>163</v>
      </c>
      <c r="B335" s="25" t="s">
        <v>299</v>
      </c>
      <c r="C335" s="25" t="s">
        <v>209</v>
      </c>
      <c r="D335" s="25" t="s">
        <v>164</v>
      </c>
      <c r="E335" s="18">
        <v>125</v>
      </c>
      <c r="F335" s="16">
        <f t="shared" si="5"/>
        <v>0</v>
      </c>
      <c r="G335" s="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AH335" s="37">
        <v>125</v>
      </c>
    </row>
    <row r="336" spans="1:34" ht="12.75" outlineLevel="4">
      <c r="A336" s="22" t="s">
        <v>312</v>
      </c>
      <c r="B336" s="23" t="s">
        <v>299</v>
      </c>
      <c r="C336" s="23" t="s">
        <v>313</v>
      </c>
      <c r="D336" s="23" t="s">
        <v>0</v>
      </c>
      <c r="E336" s="17">
        <f>E337</f>
        <v>1337.7</v>
      </c>
      <c r="F336" s="16">
        <f t="shared" si="5"/>
        <v>0</v>
      </c>
      <c r="G336" s="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AH336" s="36">
        <f>AH337</f>
        <v>1337.7</v>
      </c>
    </row>
    <row r="337" spans="1:34" ht="12.75" outlineLevel="5">
      <c r="A337" s="24" t="s">
        <v>237</v>
      </c>
      <c r="B337" s="25" t="s">
        <v>299</v>
      </c>
      <c r="C337" s="25" t="s">
        <v>313</v>
      </c>
      <c r="D337" s="25" t="s">
        <v>238</v>
      </c>
      <c r="E337" s="18">
        <v>1337.7</v>
      </c>
      <c r="F337" s="16">
        <f t="shared" si="5"/>
        <v>0</v>
      </c>
      <c r="G337" s="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AH337" s="37">
        <v>1337.7</v>
      </c>
    </row>
    <row r="338" spans="1:34" ht="12.75" outlineLevel="4">
      <c r="A338" s="22" t="s">
        <v>314</v>
      </c>
      <c r="B338" s="23" t="s">
        <v>299</v>
      </c>
      <c r="C338" s="23" t="s">
        <v>315</v>
      </c>
      <c r="D338" s="23" t="s">
        <v>0</v>
      </c>
      <c r="E338" s="17">
        <f>E339</f>
        <v>100</v>
      </c>
      <c r="F338" s="16">
        <f t="shared" si="5"/>
        <v>0</v>
      </c>
      <c r="G338" s="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AH338" s="36">
        <f>AH339</f>
        <v>100</v>
      </c>
    </row>
    <row r="339" spans="1:34" ht="12.75" outlineLevel="5">
      <c r="A339" s="24" t="s">
        <v>237</v>
      </c>
      <c r="B339" s="25" t="s">
        <v>299</v>
      </c>
      <c r="C339" s="25" t="s">
        <v>315</v>
      </c>
      <c r="D339" s="25" t="s">
        <v>238</v>
      </c>
      <c r="E339" s="18">
        <v>100</v>
      </c>
      <c r="F339" s="16">
        <f t="shared" si="5"/>
        <v>0</v>
      </c>
      <c r="G339" s="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AH339" s="37">
        <v>100</v>
      </c>
    </row>
    <row r="340" spans="1:34" ht="25.5" outlineLevel="4">
      <c r="A340" s="22" t="s">
        <v>235</v>
      </c>
      <c r="B340" s="23" t="s">
        <v>299</v>
      </c>
      <c r="C340" s="23" t="s">
        <v>236</v>
      </c>
      <c r="D340" s="23" t="s">
        <v>0</v>
      </c>
      <c r="E340" s="17">
        <f>E341</f>
        <v>21.4</v>
      </c>
      <c r="F340" s="16">
        <f t="shared" si="5"/>
        <v>0</v>
      </c>
      <c r="G340" s="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AH340" s="36">
        <f>AH341</f>
        <v>21.4</v>
      </c>
    </row>
    <row r="341" spans="1:34" ht="12.75" outlineLevel="5">
      <c r="A341" s="24" t="s">
        <v>237</v>
      </c>
      <c r="B341" s="25" t="s">
        <v>299</v>
      </c>
      <c r="C341" s="25" t="s">
        <v>236</v>
      </c>
      <c r="D341" s="25" t="s">
        <v>238</v>
      </c>
      <c r="E341" s="18">
        <v>21.4</v>
      </c>
      <c r="F341" s="16">
        <f t="shared" si="5"/>
        <v>0</v>
      </c>
      <c r="G341" s="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AH341" s="37">
        <v>21.4</v>
      </c>
    </row>
    <row r="342" spans="1:34" ht="25.5" outlineLevel="4">
      <c r="A342" s="22" t="s">
        <v>316</v>
      </c>
      <c r="B342" s="23" t="s">
        <v>299</v>
      </c>
      <c r="C342" s="23" t="s">
        <v>317</v>
      </c>
      <c r="D342" s="23" t="s">
        <v>0</v>
      </c>
      <c r="E342" s="17">
        <f>E343</f>
        <v>114.3</v>
      </c>
      <c r="F342" s="16">
        <f t="shared" si="5"/>
        <v>0</v>
      </c>
      <c r="G342" s="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AH342" s="36">
        <f>AH343</f>
        <v>114.3</v>
      </c>
    </row>
    <row r="343" spans="1:34" ht="12.75" outlineLevel="5">
      <c r="A343" s="24" t="s">
        <v>237</v>
      </c>
      <c r="B343" s="25" t="s">
        <v>299</v>
      </c>
      <c r="C343" s="25" t="s">
        <v>317</v>
      </c>
      <c r="D343" s="25" t="s">
        <v>238</v>
      </c>
      <c r="E343" s="18">
        <v>114.3</v>
      </c>
      <c r="F343" s="16">
        <f t="shared" si="5"/>
        <v>0</v>
      </c>
      <c r="G343" s="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AH343" s="37">
        <v>114.3</v>
      </c>
    </row>
    <row r="344" spans="1:34" ht="12.75" outlineLevel="4">
      <c r="A344" s="22" t="s">
        <v>318</v>
      </c>
      <c r="B344" s="23" t="s">
        <v>299</v>
      </c>
      <c r="C344" s="23" t="s">
        <v>319</v>
      </c>
      <c r="D344" s="23" t="s">
        <v>0</v>
      </c>
      <c r="E344" s="17">
        <f>E345</f>
        <v>355</v>
      </c>
      <c r="F344" s="16">
        <f t="shared" si="5"/>
        <v>0</v>
      </c>
      <c r="G344" s="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AH344" s="36">
        <f>AH345</f>
        <v>355</v>
      </c>
    </row>
    <row r="345" spans="1:34" ht="12.75" outlineLevel="5">
      <c r="A345" s="24" t="s">
        <v>237</v>
      </c>
      <c r="B345" s="25" t="s">
        <v>299</v>
      </c>
      <c r="C345" s="25" t="s">
        <v>319</v>
      </c>
      <c r="D345" s="25" t="s">
        <v>238</v>
      </c>
      <c r="E345" s="18">
        <v>355</v>
      </c>
      <c r="F345" s="16">
        <f t="shared" si="5"/>
        <v>0</v>
      </c>
      <c r="G345" s="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AH345" s="37">
        <v>355</v>
      </c>
    </row>
    <row r="346" spans="1:34" ht="12.75" outlineLevel="4">
      <c r="A346" s="22" t="s">
        <v>320</v>
      </c>
      <c r="B346" s="23" t="s">
        <v>299</v>
      </c>
      <c r="C346" s="23" t="s">
        <v>321</v>
      </c>
      <c r="D346" s="23" t="s">
        <v>0</v>
      </c>
      <c r="E346" s="17">
        <f>E347</f>
        <v>10</v>
      </c>
      <c r="F346" s="16">
        <f t="shared" si="5"/>
        <v>0</v>
      </c>
      <c r="G346" s="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AH346" s="36">
        <f>AH347</f>
        <v>10</v>
      </c>
    </row>
    <row r="347" spans="1:34" ht="12.75" outlineLevel="5">
      <c r="A347" s="24" t="s">
        <v>237</v>
      </c>
      <c r="B347" s="25" t="s">
        <v>299</v>
      </c>
      <c r="C347" s="25" t="s">
        <v>321</v>
      </c>
      <c r="D347" s="25" t="s">
        <v>238</v>
      </c>
      <c r="E347" s="18">
        <v>10</v>
      </c>
      <c r="F347" s="16">
        <f t="shared" si="5"/>
        <v>0</v>
      </c>
      <c r="G347" s="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AH347" s="37">
        <v>10</v>
      </c>
    </row>
    <row r="348" spans="1:34" ht="12.75" outlineLevel="4">
      <c r="A348" s="22" t="s">
        <v>322</v>
      </c>
      <c r="B348" s="23" t="s">
        <v>299</v>
      </c>
      <c r="C348" s="23" t="s">
        <v>323</v>
      </c>
      <c r="D348" s="23" t="s">
        <v>0</v>
      </c>
      <c r="E348" s="17">
        <f>E349</f>
        <v>39</v>
      </c>
      <c r="F348" s="16">
        <f t="shared" si="5"/>
        <v>0</v>
      </c>
      <c r="G348" s="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AH348" s="36">
        <f>AH349</f>
        <v>39</v>
      </c>
    </row>
    <row r="349" spans="1:34" ht="12.75" outlineLevel="5">
      <c r="A349" s="24" t="s">
        <v>237</v>
      </c>
      <c r="B349" s="25" t="s">
        <v>299</v>
      </c>
      <c r="C349" s="25" t="s">
        <v>323</v>
      </c>
      <c r="D349" s="25" t="s">
        <v>238</v>
      </c>
      <c r="E349" s="18">
        <v>39</v>
      </c>
      <c r="F349" s="16">
        <f t="shared" si="5"/>
        <v>0</v>
      </c>
      <c r="G349" s="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AH349" s="37">
        <v>39</v>
      </c>
    </row>
    <row r="350" spans="1:34" ht="12.75" outlineLevel="4">
      <c r="A350" s="22" t="s">
        <v>324</v>
      </c>
      <c r="B350" s="23" t="s">
        <v>299</v>
      </c>
      <c r="C350" s="23" t="s">
        <v>325</v>
      </c>
      <c r="D350" s="23" t="s">
        <v>0</v>
      </c>
      <c r="E350" s="17">
        <f>E351</f>
        <v>45</v>
      </c>
      <c r="F350" s="16">
        <f t="shared" si="5"/>
        <v>0</v>
      </c>
      <c r="G350" s="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AH350" s="36">
        <f>AH351</f>
        <v>45</v>
      </c>
    </row>
    <row r="351" spans="1:34" ht="12.75" outlineLevel="5">
      <c r="A351" s="24" t="s">
        <v>237</v>
      </c>
      <c r="B351" s="25" t="s">
        <v>299</v>
      </c>
      <c r="C351" s="25" t="s">
        <v>325</v>
      </c>
      <c r="D351" s="25" t="s">
        <v>238</v>
      </c>
      <c r="E351" s="18">
        <v>45</v>
      </c>
      <c r="F351" s="16">
        <f t="shared" si="5"/>
        <v>0</v>
      </c>
      <c r="G351" s="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AH351" s="37">
        <v>45</v>
      </c>
    </row>
    <row r="352" spans="1:34" ht="12.75" outlineLevel="4">
      <c r="A352" s="22" t="s">
        <v>223</v>
      </c>
      <c r="B352" s="23" t="s">
        <v>299</v>
      </c>
      <c r="C352" s="23" t="s">
        <v>326</v>
      </c>
      <c r="D352" s="23" t="s">
        <v>0</v>
      </c>
      <c r="E352" s="17">
        <f>E353</f>
        <v>3988</v>
      </c>
      <c r="F352" s="16">
        <f t="shared" si="5"/>
        <v>0</v>
      </c>
      <c r="G352" s="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AH352" s="36">
        <f>AH353</f>
        <v>3988</v>
      </c>
    </row>
    <row r="353" spans="1:34" ht="12.75" outlineLevel="5">
      <c r="A353" s="24" t="s">
        <v>237</v>
      </c>
      <c r="B353" s="25" t="s">
        <v>299</v>
      </c>
      <c r="C353" s="25" t="s">
        <v>326</v>
      </c>
      <c r="D353" s="25" t="s">
        <v>238</v>
      </c>
      <c r="E353" s="18">
        <v>3988</v>
      </c>
      <c r="F353" s="16">
        <f t="shared" si="5"/>
        <v>0</v>
      </c>
      <c r="G353" s="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AH353" s="37">
        <v>3988</v>
      </c>
    </row>
    <row r="354" spans="1:34" ht="12.75" outlineLevel="4">
      <c r="A354" s="22" t="s">
        <v>327</v>
      </c>
      <c r="B354" s="23" t="s">
        <v>299</v>
      </c>
      <c r="C354" s="23" t="s">
        <v>328</v>
      </c>
      <c r="D354" s="23" t="s">
        <v>0</v>
      </c>
      <c r="E354" s="17">
        <f>E355</f>
        <v>4</v>
      </c>
      <c r="F354" s="16">
        <f t="shared" si="5"/>
        <v>0</v>
      </c>
      <c r="G354" s="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AH354" s="36">
        <f>AH355</f>
        <v>4</v>
      </c>
    </row>
    <row r="355" spans="1:34" ht="12.75" outlineLevel="5">
      <c r="A355" s="24" t="s">
        <v>237</v>
      </c>
      <c r="B355" s="25" t="s">
        <v>299</v>
      </c>
      <c r="C355" s="25" t="s">
        <v>328</v>
      </c>
      <c r="D355" s="25" t="s">
        <v>238</v>
      </c>
      <c r="E355" s="18">
        <v>4</v>
      </c>
      <c r="F355" s="16">
        <f t="shared" si="5"/>
        <v>0</v>
      </c>
      <c r="G355" s="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AH355" s="37">
        <v>4</v>
      </c>
    </row>
    <row r="356" spans="1:34" ht="25.5" outlineLevel="4">
      <c r="A356" s="22" t="s">
        <v>329</v>
      </c>
      <c r="B356" s="23" t="s">
        <v>299</v>
      </c>
      <c r="C356" s="23" t="s">
        <v>330</v>
      </c>
      <c r="D356" s="23" t="s">
        <v>0</v>
      </c>
      <c r="E356" s="17">
        <f>E357</f>
        <v>7.5</v>
      </c>
      <c r="F356" s="16">
        <f t="shared" si="5"/>
        <v>0</v>
      </c>
      <c r="G356" s="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AH356" s="36">
        <f>AH357</f>
        <v>7.5</v>
      </c>
    </row>
    <row r="357" spans="1:34" ht="12.75" outlineLevel="5">
      <c r="A357" s="24" t="s">
        <v>237</v>
      </c>
      <c r="B357" s="25" t="s">
        <v>299</v>
      </c>
      <c r="C357" s="25" t="s">
        <v>330</v>
      </c>
      <c r="D357" s="25" t="s">
        <v>238</v>
      </c>
      <c r="E357" s="18">
        <v>7.5</v>
      </c>
      <c r="F357" s="16">
        <f t="shared" si="5"/>
        <v>0</v>
      </c>
      <c r="G357" s="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AH357" s="37">
        <v>7.5</v>
      </c>
    </row>
    <row r="358" spans="1:34" ht="25.5" outlineLevel="4">
      <c r="A358" s="22" t="s">
        <v>331</v>
      </c>
      <c r="B358" s="23" t="s">
        <v>299</v>
      </c>
      <c r="C358" s="23" t="s">
        <v>332</v>
      </c>
      <c r="D358" s="23" t="s">
        <v>0</v>
      </c>
      <c r="E358" s="17">
        <f>E359</f>
        <v>451.5</v>
      </c>
      <c r="F358" s="16">
        <f t="shared" si="5"/>
        <v>0</v>
      </c>
      <c r="G358" s="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AH358" s="36">
        <f>AH359</f>
        <v>466.5</v>
      </c>
    </row>
    <row r="359" spans="1:34" ht="12.75" outlineLevel="5">
      <c r="A359" s="24" t="s">
        <v>237</v>
      </c>
      <c r="B359" s="25" t="s">
        <v>299</v>
      </c>
      <c r="C359" s="25" t="s">
        <v>332</v>
      </c>
      <c r="D359" s="25" t="s">
        <v>238</v>
      </c>
      <c r="E359" s="18">
        <v>451.5</v>
      </c>
      <c r="F359" s="16">
        <f t="shared" si="5"/>
        <v>15</v>
      </c>
      <c r="G359" s="6"/>
      <c r="H359" s="4">
        <v>15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AH359" s="37">
        <v>466.5</v>
      </c>
    </row>
    <row r="360" spans="1:34" ht="25.5" outlineLevel="4">
      <c r="A360" s="22" t="s">
        <v>171</v>
      </c>
      <c r="B360" s="23" t="s">
        <v>299</v>
      </c>
      <c r="C360" s="23" t="s">
        <v>172</v>
      </c>
      <c r="D360" s="23" t="s">
        <v>0</v>
      </c>
      <c r="E360" s="17">
        <f>E361</f>
        <v>50</v>
      </c>
      <c r="F360" s="16">
        <f t="shared" si="5"/>
        <v>0</v>
      </c>
      <c r="G360" s="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AH360" s="36">
        <f>AH361</f>
        <v>50</v>
      </c>
    </row>
    <row r="361" spans="1:34" ht="12.75" outlineLevel="5">
      <c r="A361" s="24" t="s">
        <v>237</v>
      </c>
      <c r="B361" s="25" t="s">
        <v>299</v>
      </c>
      <c r="C361" s="25" t="s">
        <v>172</v>
      </c>
      <c r="D361" s="25" t="s">
        <v>238</v>
      </c>
      <c r="E361" s="18">
        <v>50</v>
      </c>
      <c r="F361" s="16">
        <f t="shared" si="5"/>
        <v>0</v>
      </c>
      <c r="G361" s="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AH361" s="37">
        <v>50</v>
      </c>
    </row>
    <row r="362" spans="1:34" ht="38.25" outlineLevel="4">
      <c r="A362" s="22" t="s">
        <v>64</v>
      </c>
      <c r="B362" s="23" t="s">
        <v>299</v>
      </c>
      <c r="C362" s="23" t="s">
        <v>65</v>
      </c>
      <c r="D362" s="23" t="s">
        <v>0</v>
      </c>
      <c r="E362" s="17">
        <f>E363</f>
        <v>198.9</v>
      </c>
      <c r="F362" s="16">
        <f t="shared" si="5"/>
        <v>0</v>
      </c>
      <c r="G362" s="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AH362" s="36">
        <f>AH363</f>
        <v>198.9</v>
      </c>
    </row>
    <row r="363" spans="1:34" ht="12.75" outlineLevel="5">
      <c r="A363" s="24" t="s">
        <v>237</v>
      </c>
      <c r="B363" s="25" t="s">
        <v>299</v>
      </c>
      <c r="C363" s="25" t="s">
        <v>65</v>
      </c>
      <c r="D363" s="25" t="s">
        <v>238</v>
      </c>
      <c r="E363" s="18">
        <v>198.9</v>
      </c>
      <c r="F363" s="16">
        <f t="shared" si="5"/>
        <v>0</v>
      </c>
      <c r="G363" s="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AH363" s="37">
        <v>198.9</v>
      </c>
    </row>
    <row r="364" spans="1:34" ht="12.75">
      <c r="A364" s="22" t="s">
        <v>333</v>
      </c>
      <c r="B364" s="23" t="s">
        <v>334</v>
      </c>
      <c r="C364" s="23" t="s">
        <v>0</v>
      </c>
      <c r="D364" s="23" t="s">
        <v>0</v>
      </c>
      <c r="E364" s="17">
        <f>E365+E392</f>
        <v>38699.6</v>
      </c>
      <c r="F364" s="16">
        <f t="shared" si="5"/>
        <v>0</v>
      </c>
      <c r="G364" s="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AH364" s="36">
        <f>AH365+AH392</f>
        <v>39110.9</v>
      </c>
    </row>
    <row r="365" spans="1:34" ht="12.75" outlineLevel="1">
      <c r="A365" s="22" t="s">
        <v>335</v>
      </c>
      <c r="B365" s="23" t="s">
        <v>336</v>
      </c>
      <c r="C365" s="23" t="s">
        <v>0</v>
      </c>
      <c r="D365" s="23" t="s">
        <v>0</v>
      </c>
      <c r="E365" s="17">
        <f>E366+E372+E378+E386</f>
        <v>33234.7</v>
      </c>
      <c r="F365" s="16">
        <f t="shared" si="5"/>
        <v>0</v>
      </c>
      <c r="G365" s="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AH365" s="36">
        <f>AH366+AH372+AH378+AH386</f>
        <v>33632.4</v>
      </c>
    </row>
    <row r="366" spans="1:34" ht="25.5" outlineLevel="2">
      <c r="A366" s="22" t="s">
        <v>52</v>
      </c>
      <c r="B366" s="23" t="s">
        <v>336</v>
      </c>
      <c r="C366" s="23" t="s">
        <v>53</v>
      </c>
      <c r="D366" s="23" t="s">
        <v>0</v>
      </c>
      <c r="E366" s="17">
        <f>E367</f>
        <v>17963.1</v>
      </c>
      <c r="F366" s="16">
        <f t="shared" si="5"/>
        <v>0</v>
      </c>
      <c r="G366" s="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AH366" s="36">
        <f>AH367</f>
        <v>18196.9</v>
      </c>
    </row>
    <row r="367" spans="1:34" ht="12.75" outlineLevel="3">
      <c r="A367" s="22" t="s">
        <v>56</v>
      </c>
      <c r="B367" s="23" t="s">
        <v>336</v>
      </c>
      <c r="C367" s="23" t="s">
        <v>57</v>
      </c>
      <c r="D367" s="23" t="s">
        <v>0</v>
      </c>
      <c r="E367" s="17">
        <f>E368+E370</f>
        <v>17963.1</v>
      </c>
      <c r="F367" s="16">
        <f t="shared" si="5"/>
        <v>0</v>
      </c>
      <c r="G367" s="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AH367" s="36">
        <f>AH368+AH370</f>
        <v>18196.9</v>
      </c>
    </row>
    <row r="368" spans="1:34" ht="12.75" outlineLevel="4">
      <c r="A368" s="22" t="s">
        <v>56</v>
      </c>
      <c r="B368" s="23" t="s">
        <v>336</v>
      </c>
      <c r="C368" s="23" t="s">
        <v>57</v>
      </c>
      <c r="D368" s="23" t="s">
        <v>0</v>
      </c>
      <c r="E368" s="17">
        <f>E369</f>
        <v>15829.6</v>
      </c>
      <c r="F368" s="16">
        <f t="shared" si="5"/>
        <v>0</v>
      </c>
      <c r="G368" s="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AH368" s="36">
        <f>AH369</f>
        <v>16192.2</v>
      </c>
    </row>
    <row r="369" spans="1:34" ht="12.75" outlineLevel="5">
      <c r="A369" s="24" t="s">
        <v>54</v>
      </c>
      <c r="B369" s="25" t="s">
        <v>336</v>
      </c>
      <c r="C369" s="25" t="s">
        <v>57</v>
      </c>
      <c r="D369" s="25" t="s">
        <v>55</v>
      </c>
      <c r="E369" s="18">
        <v>15829.6</v>
      </c>
      <c r="F369" s="16">
        <f t="shared" si="5"/>
        <v>303.6</v>
      </c>
      <c r="G369" s="6"/>
      <c r="H369" s="4">
        <v>303.6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AH369" s="37">
        <v>16192.2</v>
      </c>
    </row>
    <row r="370" spans="1:34" ht="51" outlineLevel="4">
      <c r="A370" s="22" t="s">
        <v>337</v>
      </c>
      <c r="B370" s="23" t="s">
        <v>336</v>
      </c>
      <c r="C370" s="23" t="s">
        <v>338</v>
      </c>
      <c r="D370" s="23" t="s">
        <v>0</v>
      </c>
      <c r="E370" s="17">
        <f>E371</f>
        <v>2133.5</v>
      </c>
      <c r="F370" s="16">
        <f t="shared" si="5"/>
        <v>0</v>
      </c>
      <c r="G370" s="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AH370" s="36">
        <f>AH371</f>
        <v>2004.7</v>
      </c>
    </row>
    <row r="371" spans="1:34" ht="12.75" outlineLevel="5">
      <c r="A371" s="24" t="s">
        <v>54</v>
      </c>
      <c r="B371" s="25" t="s">
        <v>336</v>
      </c>
      <c r="C371" s="25" t="s">
        <v>338</v>
      </c>
      <c r="D371" s="25" t="s">
        <v>55</v>
      </c>
      <c r="E371" s="18">
        <v>2133.5</v>
      </c>
      <c r="F371" s="16">
        <f t="shared" si="5"/>
        <v>0</v>
      </c>
      <c r="G371" s="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AH371" s="37">
        <v>2004.7</v>
      </c>
    </row>
    <row r="372" spans="1:34" ht="12.75" outlineLevel="2">
      <c r="A372" s="22" t="s">
        <v>339</v>
      </c>
      <c r="B372" s="23" t="s">
        <v>336</v>
      </c>
      <c r="C372" s="23" t="s">
        <v>340</v>
      </c>
      <c r="D372" s="23" t="s">
        <v>0</v>
      </c>
      <c r="E372" s="17">
        <f>E373</f>
        <v>2613.6000000000004</v>
      </c>
      <c r="F372" s="16">
        <f t="shared" si="5"/>
        <v>0</v>
      </c>
      <c r="G372" s="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AH372" s="36">
        <f>AH373</f>
        <v>2729.3</v>
      </c>
    </row>
    <row r="373" spans="1:34" ht="12.75" outlineLevel="3">
      <c r="A373" s="22" t="s">
        <v>56</v>
      </c>
      <c r="B373" s="23" t="s">
        <v>336</v>
      </c>
      <c r="C373" s="23" t="s">
        <v>341</v>
      </c>
      <c r="D373" s="23" t="s">
        <v>0</v>
      </c>
      <c r="E373" s="17">
        <f>E374+E376</f>
        <v>2613.6000000000004</v>
      </c>
      <c r="F373" s="16">
        <f t="shared" si="5"/>
        <v>0</v>
      </c>
      <c r="G373" s="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AH373" s="36">
        <f>AH374+AH376</f>
        <v>2729.3</v>
      </c>
    </row>
    <row r="374" spans="1:34" ht="12.75" outlineLevel="4">
      <c r="A374" s="22" t="s">
        <v>56</v>
      </c>
      <c r="B374" s="23" t="s">
        <v>336</v>
      </c>
      <c r="C374" s="23" t="s">
        <v>341</v>
      </c>
      <c r="D374" s="23" t="s">
        <v>0</v>
      </c>
      <c r="E374" s="17">
        <f>E375</f>
        <v>2403.8</v>
      </c>
      <c r="F374" s="16">
        <f t="shared" si="5"/>
        <v>0</v>
      </c>
      <c r="G374" s="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AH374" s="36">
        <f>AH375</f>
        <v>2519.3</v>
      </c>
    </row>
    <row r="375" spans="1:34" ht="12.75" outlineLevel="5">
      <c r="A375" s="24" t="s">
        <v>54</v>
      </c>
      <c r="B375" s="25" t="s">
        <v>336</v>
      </c>
      <c r="C375" s="25" t="s">
        <v>341</v>
      </c>
      <c r="D375" s="25" t="s">
        <v>55</v>
      </c>
      <c r="E375" s="18">
        <v>2403.8</v>
      </c>
      <c r="F375" s="16">
        <f t="shared" si="5"/>
        <v>78.2</v>
      </c>
      <c r="G375" s="6"/>
      <c r="H375" s="4">
        <v>78.2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AH375" s="37">
        <v>2519.3</v>
      </c>
    </row>
    <row r="376" spans="1:34" ht="38.25" outlineLevel="4">
      <c r="A376" s="22" t="s">
        <v>342</v>
      </c>
      <c r="B376" s="23" t="s">
        <v>336</v>
      </c>
      <c r="C376" s="23" t="s">
        <v>343</v>
      </c>
      <c r="D376" s="23" t="s">
        <v>0</v>
      </c>
      <c r="E376" s="17">
        <f>E377</f>
        <v>209.8</v>
      </c>
      <c r="F376" s="16">
        <f t="shared" si="5"/>
        <v>0</v>
      </c>
      <c r="G376" s="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AH376" s="36">
        <f>AH377</f>
        <v>210</v>
      </c>
    </row>
    <row r="377" spans="1:34" ht="12.75" outlineLevel="5">
      <c r="A377" s="24" t="s">
        <v>54</v>
      </c>
      <c r="B377" s="25" t="s">
        <v>336</v>
      </c>
      <c r="C377" s="25" t="s">
        <v>343</v>
      </c>
      <c r="D377" s="25" t="s">
        <v>55</v>
      </c>
      <c r="E377" s="18">
        <v>209.8</v>
      </c>
      <c r="F377" s="16">
        <f t="shared" si="5"/>
        <v>0</v>
      </c>
      <c r="G377" s="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AH377" s="37">
        <v>210</v>
      </c>
    </row>
    <row r="378" spans="1:34" ht="12.75" outlineLevel="2">
      <c r="A378" s="22" t="s">
        <v>344</v>
      </c>
      <c r="B378" s="23" t="s">
        <v>336</v>
      </c>
      <c r="C378" s="23" t="s">
        <v>345</v>
      </c>
      <c r="D378" s="23" t="s">
        <v>0</v>
      </c>
      <c r="E378" s="17">
        <f>E379</f>
        <v>8607.6</v>
      </c>
      <c r="F378" s="16">
        <f t="shared" si="5"/>
        <v>0</v>
      </c>
      <c r="G378" s="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AH378" s="36">
        <f>AH379</f>
        <v>8655.800000000001</v>
      </c>
    </row>
    <row r="379" spans="1:34" ht="12.75" outlineLevel="3">
      <c r="A379" s="22" t="s">
        <v>56</v>
      </c>
      <c r="B379" s="23" t="s">
        <v>336</v>
      </c>
      <c r="C379" s="23" t="s">
        <v>346</v>
      </c>
      <c r="D379" s="23" t="s">
        <v>0</v>
      </c>
      <c r="E379" s="17">
        <f>E380+E382+E384</f>
        <v>8607.6</v>
      </c>
      <c r="F379" s="16">
        <f t="shared" si="5"/>
        <v>0</v>
      </c>
      <c r="G379" s="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AH379" s="36">
        <f>AH380+AH382+AH384</f>
        <v>8655.800000000001</v>
      </c>
    </row>
    <row r="380" spans="1:34" ht="12.75" outlineLevel="4">
      <c r="A380" s="22" t="s">
        <v>56</v>
      </c>
      <c r="B380" s="23" t="s">
        <v>336</v>
      </c>
      <c r="C380" s="23" t="s">
        <v>346</v>
      </c>
      <c r="D380" s="23" t="s">
        <v>0</v>
      </c>
      <c r="E380" s="17">
        <f>E381</f>
        <v>7008</v>
      </c>
      <c r="F380" s="16">
        <f t="shared" si="5"/>
        <v>0</v>
      </c>
      <c r="G380" s="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AH380" s="36">
        <f>AH381</f>
        <v>7170.1</v>
      </c>
    </row>
    <row r="381" spans="1:35" ht="12.75" outlineLevel="5">
      <c r="A381" s="24" t="s">
        <v>54</v>
      </c>
      <c r="B381" s="25" t="s">
        <v>336</v>
      </c>
      <c r="C381" s="25" t="s">
        <v>346</v>
      </c>
      <c r="D381" s="25" t="s">
        <v>55</v>
      </c>
      <c r="E381" s="18">
        <v>7008</v>
      </c>
      <c r="F381" s="16">
        <f t="shared" si="5"/>
        <v>177.1</v>
      </c>
      <c r="G381" s="6"/>
      <c r="H381" s="4">
        <v>177.1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AH381" s="37">
        <v>7170.1</v>
      </c>
      <c r="AI381">
        <v>5.5</v>
      </c>
    </row>
    <row r="382" spans="1:34" ht="38.25" outlineLevel="4">
      <c r="A382" s="22" t="s">
        <v>347</v>
      </c>
      <c r="B382" s="23" t="s">
        <v>336</v>
      </c>
      <c r="C382" s="23" t="s">
        <v>348</v>
      </c>
      <c r="D382" s="23" t="s">
        <v>0</v>
      </c>
      <c r="E382" s="17">
        <f>E383</f>
        <v>624.1</v>
      </c>
      <c r="F382" s="16">
        <f t="shared" si="5"/>
        <v>0</v>
      </c>
      <c r="G382" s="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AH382" s="36">
        <f>AH383</f>
        <v>511.1</v>
      </c>
    </row>
    <row r="383" spans="1:34" ht="12.75" outlineLevel="5">
      <c r="A383" s="24" t="s">
        <v>54</v>
      </c>
      <c r="B383" s="25" t="s">
        <v>336</v>
      </c>
      <c r="C383" s="25" t="s">
        <v>348</v>
      </c>
      <c r="D383" s="25" t="s">
        <v>55</v>
      </c>
      <c r="E383" s="18">
        <v>624.1</v>
      </c>
      <c r="F383" s="16">
        <f t="shared" si="5"/>
        <v>0</v>
      </c>
      <c r="G383" s="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AH383" s="37">
        <v>511.1</v>
      </c>
    </row>
    <row r="384" spans="1:34" ht="51" outlineLevel="4">
      <c r="A384" s="22" t="s">
        <v>349</v>
      </c>
      <c r="B384" s="23" t="s">
        <v>336</v>
      </c>
      <c r="C384" s="23" t="s">
        <v>350</v>
      </c>
      <c r="D384" s="23" t="s">
        <v>0</v>
      </c>
      <c r="E384" s="17">
        <f>E385</f>
        <v>975.5</v>
      </c>
      <c r="F384" s="16">
        <f t="shared" si="5"/>
        <v>0</v>
      </c>
      <c r="G384" s="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AH384" s="36">
        <f>AH385</f>
        <v>974.6</v>
      </c>
    </row>
    <row r="385" spans="1:34" ht="12.75" outlineLevel="5">
      <c r="A385" s="24" t="s">
        <v>54</v>
      </c>
      <c r="B385" s="25" t="s">
        <v>336</v>
      </c>
      <c r="C385" s="25" t="s">
        <v>350</v>
      </c>
      <c r="D385" s="25" t="s">
        <v>55</v>
      </c>
      <c r="E385" s="18">
        <v>975.5</v>
      </c>
      <c r="F385" s="16">
        <f t="shared" si="5"/>
        <v>0</v>
      </c>
      <c r="G385" s="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AH385" s="37">
        <v>974.6</v>
      </c>
    </row>
    <row r="386" spans="1:34" ht="25.5" outlineLevel="2">
      <c r="A386" s="22" t="s">
        <v>351</v>
      </c>
      <c r="B386" s="23" t="s">
        <v>336</v>
      </c>
      <c r="C386" s="23" t="s">
        <v>352</v>
      </c>
      <c r="D386" s="23" t="s">
        <v>0</v>
      </c>
      <c r="E386" s="17">
        <f>E387+E391</f>
        <v>4050.4</v>
      </c>
      <c r="F386" s="16">
        <f t="shared" si="5"/>
        <v>0</v>
      </c>
      <c r="G386" s="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AH386" s="36">
        <f>AH387+AH391</f>
        <v>4050.4</v>
      </c>
    </row>
    <row r="387" spans="1:34" ht="25.5" outlineLevel="3">
      <c r="A387" s="22" t="s">
        <v>353</v>
      </c>
      <c r="B387" s="23" t="s">
        <v>336</v>
      </c>
      <c r="C387" s="23" t="s">
        <v>354</v>
      </c>
      <c r="D387" s="23" t="s">
        <v>0</v>
      </c>
      <c r="E387" s="17">
        <f>E388</f>
        <v>239.6</v>
      </c>
      <c r="F387" s="16">
        <f t="shared" si="5"/>
        <v>0</v>
      </c>
      <c r="G387" s="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AH387" s="36">
        <f>AH388</f>
        <v>239.6</v>
      </c>
    </row>
    <row r="388" spans="1:34" ht="25.5" outlineLevel="4">
      <c r="A388" s="22" t="s">
        <v>355</v>
      </c>
      <c r="B388" s="23" t="s">
        <v>336</v>
      </c>
      <c r="C388" s="23" t="s">
        <v>356</v>
      </c>
      <c r="D388" s="23" t="s">
        <v>0</v>
      </c>
      <c r="E388" s="17">
        <f>E389</f>
        <v>239.6</v>
      </c>
      <c r="F388" s="16">
        <f t="shared" si="5"/>
        <v>0</v>
      </c>
      <c r="G388" s="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AH388" s="36">
        <f>AH389</f>
        <v>239.6</v>
      </c>
    </row>
    <row r="389" spans="1:34" ht="12.75" outlineLevel="5">
      <c r="A389" s="24" t="s">
        <v>54</v>
      </c>
      <c r="B389" s="25" t="s">
        <v>336</v>
      </c>
      <c r="C389" s="25" t="s">
        <v>356</v>
      </c>
      <c r="D389" s="25" t="s">
        <v>55</v>
      </c>
      <c r="E389" s="18">
        <v>239.6</v>
      </c>
      <c r="F389" s="16">
        <f t="shared" si="5"/>
        <v>0</v>
      </c>
      <c r="G389" s="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AH389" s="37">
        <v>239.6</v>
      </c>
    </row>
    <row r="390" spans="1:34" ht="25.5" outlineLevel="3">
      <c r="A390" s="22" t="s">
        <v>357</v>
      </c>
      <c r="B390" s="23" t="s">
        <v>336</v>
      </c>
      <c r="C390" s="23" t="s">
        <v>358</v>
      </c>
      <c r="D390" s="23" t="s">
        <v>0</v>
      </c>
      <c r="E390" s="17">
        <f>E391</f>
        <v>3810.8</v>
      </c>
      <c r="F390" s="16">
        <f t="shared" si="5"/>
        <v>0</v>
      </c>
      <c r="G390" s="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AH390" s="36">
        <f>AH391</f>
        <v>3810.8</v>
      </c>
    </row>
    <row r="391" spans="1:34" ht="25.5" outlineLevel="5">
      <c r="A391" s="24" t="s">
        <v>359</v>
      </c>
      <c r="B391" s="25" t="s">
        <v>336</v>
      </c>
      <c r="C391" s="25" t="s">
        <v>358</v>
      </c>
      <c r="D391" s="25" t="s">
        <v>360</v>
      </c>
      <c r="E391" s="18">
        <v>3810.8</v>
      </c>
      <c r="F391" s="16">
        <f t="shared" si="5"/>
        <v>0</v>
      </c>
      <c r="G391" s="6"/>
      <c r="H391" s="4">
        <v>43.7</v>
      </c>
      <c r="I391" s="4"/>
      <c r="J391" s="4"/>
      <c r="K391" s="4"/>
      <c r="L391" s="4"/>
      <c r="M391" s="4">
        <v>-43.7</v>
      </c>
      <c r="N391" s="4"/>
      <c r="O391" s="4"/>
      <c r="P391" s="4"/>
      <c r="Q391" s="4"/>
      <c r="R391" s="4"/>
      <c r="S391" s="4"/>
      <c r="T391" s="4"/>
      <c r="U391" s="4"/>
      <c r="AH391" s="37">
        <v>3810.8</v>
      </c>
    </row>
    <row r="392" spans="1:34" ht="25.5" outlineLevel="1">
      <c r="A392" s="22" t="s">
        <v>361</v>
      </c>
      <c r="B392" s="23" t="s">
        <v>362</v>
      </c>
      <c r="C392" s="23" t="s">
        <v>0</v>
      </c>
      <c r="D392" s="23" t="s">
        <v>0</v>
      </c>
      <c r="E392" s="17">
        <f>E393+E399</f>
        <v>5464.9</v>
      </c>
      <c r="F392" s="16">
        <f t="shared" si="5"/>
        <v>0</v>
      </c>
      <c r="G392" s="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AH392" s="36">
        <f>AH393+AH399</f>
        <v>5478.5</v>
      </c>
    </row>
    <row r="393" spans="1:34" ht="51" outlineLevel="2">
      <c r="A393" s="22" t="s">
        <v>300</v>
      </c>
      <c r="B393" s="23" t="s">
        <v>362</v>
      </c>
      <c r="C393" s="23" t="s">
        <v>301</v>
      </c>
      <c r="D393" s="23" t="s">
        <v>0</v>
      </c>
      <c r="E393" s="17">
        <f>E394</f>
        <v>4226.799999999999</v>
      </c>
      <c r="F393" s="16">
        <f t="shared" si="5"/>
        <v>0</v>
      </c>
      <c r="G393" s="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AH393" s="36">
        <f>AH394</f>
        <v>4240.4</v>
      </c>
    </row>
    <row r="394" spans="1:34" ht="12.75" outlineLevel="3">
      <c r="A394" s="22" t="s">
        <v>56</v>
      </c>
      <c r="B394" s="23" t="s">
        <v>362</v>
      </c>
      <c r="C394" s="23" t="s">
        <v>302</v>
      </c>
      <c r="D394" s="23" t="s">
        <v>0</v>
      </c>
      <c r="E394" s="17">
        <f>E395+E397</f>
        <v>4226.799999999999</v>
      </c>
      <c r="F394" s="16">
        <f t="shared" si="5"/>
        <v>0</v>
      </c>
      <c r="G394" s="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AH394" s="36">
        <f>AH395+AH397</f>
        <v>4240.4</v>
      </c>
    </row>
    <row r="395" spans="1:34" ht="12.75" outlineLevel="4">
      <c r="A395" s="22" t="s">
        <v>56</v>
      </c>
      <c r="B395" s="23" t="s">
        <v>362</v>
      </c>
      <c r="C395" s="23" t="s">
        <v>302</v>
      </c>
      <c r="D395" s="23" t="s">
        <v>0</v>
      </c>
      <c r="E395" s="17">
        <f>E396</f>
        <v>4180.4</v>
      </c>
      <c r="F395" s="16">
        <f t="shared" si="5"/>
        <v>0</v>
      </c>
      <c r="G395" s="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AH395" s="36">
        <f>AH396</f>
        <v>4194</v>
      </c>
    </row>
    <row r="396" spans="1:34" ht="12.75" outlineLevel="5">
      <c r="A396" s="24" t="s">
        <v>54</v>
      </c>
      <c r="B396" s="25" t="s">
        <v>362</v>
      </c>
      <c r="C396" s="25" t="s">
        <v>302</v>
      </c>
      <c r="D396" s="25" t="s">
        <v>55</v>
      </c>
      <c r="E396" s="18">
        <v>4180.4</v>
      </c>
      <c r="F396" s="16">
        <f t="shared" si="5"/>
        <v>6.9</v>
      </c>
      <c r="G396" s="6"/>
      <c r="H396" s="4">
        <v>6.9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AH396" s="37">
        <v>4194</v>
      </c>
    </row>
    <row r="397" spans="1:34" ht="38.25" outlineLevel="4">
      <c r="A397" s="22" t="s">
        <v>305</v>
      </c>
      <c r="B397" s="23" t="s">
        <v>362</v>
      </c>
      <c r="C397" s="23" t="s">
        <v>306</v>
      </c>
      <c r="D397" s="23" t="s">
        <v>0</v>
      </c>
      <c r="E397" s="17">
        <f>E398</f>
        <v>46.4</v>
      </c>
      <c r="F397" s="16">
        <f t="shared" si="5"/>
        <v>0</v>
      </c>
      <c r="G397" s="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AH397" s="36">
        <f>AH398</f>
        <v>46.4</v>
      </c>
    </row>
    <row r="398" spans="1:34" ht="12.75" outlineLevel="5">
      <c r="A398" s="24" t="s">
        <v>54</v>
      </c>
      <c r="B398" s="25" t="s">
        <v>362</v>
      </c>
      <c r="C398" s="25" t="s">
        <v>306</v>
      </c>
      <c r="D398" s="25" t="s">
        <v>55</v>
      </c>
      <c r="E398" s="18">
        <v>46.4</v>
      </c>
      <c r="F398" s="16">
        <f aca="true" t="shared" si="6" ref="F398:F461">SUM(G398:U398)</f>
        <v>0</v>
      </c>
      <c r="G398" s="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AH398" s="37">
        <v>46.4</v>
      </c>
    </row>
    <row r="399" spans="1:34" ht="12.75" outlineLevel="2">
      <c r="A399" s="22" t="s">
        <v>60</v>
      </c>
      <c r="B399" s="23" t="s">
        <v>362</v>
      </c>
      <c r="C399" s="23" t="s">
        <v>61</v>
      </c>
      <c r="D399" s="23" t="s">
        <v>0</v>
      </c>
      <c r="E399" s="17">
        <f>E400+E402+E404+E406+E408+E410+E412+E414</f>
        <v>1238.1000000000001</v>
      </c>
      <c r="F399" s="16">
        <f t="shared" si="6"/>
        <v>0</v>
      </c>
      <c r="G399" s="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AH399" s="36">
        <f>AH400+AH402+AH404+AH406+AH408+AH410+AH412+AH414</f>
        <v>1238.1000000000001</v>
      </c>
    </row>
    <row r="400" spans="1:34" ht="12.75" outlineLevel="4">
      <c r="A400" s="22" t="s">
        <v>310</v>
      </c>
      <c r="B400" s="23" t="s">
        <v>362</v>
      </c>
      <c r="C400" s="23" t="s">
        <v>311</v>
      </c>
      <c r="D400" s="23" t="s">
        <v>0</v>
      </c>
      <c r="E400" s="17">
        <f>E401</f>
        <v>67.5</v>
      </c>
      <c r="F400" s="16">
        <f t="shared" si="6"/>
        <v>0</v>
      </c>
      <c r="G400" s="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AH400" s="36">
        <f>AH401</f>
        <v>67.5</v>
      </c>
    </row>
    <row r="401" spans="1:34" ht="25.5" outlineLevel="5">
      <c r="A401" s="24" t="s">
        <v>359</v>
      </c>
      <c r="B401" s="25" t="s">
        <v>362</v>
      </c>
      <c r="C401" s="25" t="s">
        <v>311</v>
      </c>
      <c r="D401" s="25" t="s">
        <v>360</v>
      </c>
      <c r="E401" s="18">
        <v>67.5</v>
      </c>
      <c r="F401" s="16">
        <f t="shared" si="6"/>
        <v>0</v>
      </c>
      <c r="G401" s="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AH401" s="37">
        <v>67.5</v>
      </c>
    </row>
    <row r="402" spans="1:34" ht="25.5" outlineLevel="4">
      <c r="A402" s="22" t="s">
        <v>208</v>
      </c>
      <c r="B402" s="23" t="s">
        <v>362</v>
      </c>
      <c r="C402" s="23" t="s">
        <v>209</v>
      </c>
      <c r="D402" s="23" t="s">
        <v>0</v>
      </c>
      <c r="E402" s="17">
        <f>E403</f>
        <v>500</v>
      </c>
      <c r="F402" s="16">
        <f t="shared" si="6"/>
        <v>0</v>
      </c>
      <c r="G402" s="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AH402" s="36">
        <f>AH403</f>
        <v>500</v>
      </c>
    </row>
    <row r="403" spans="1:34" ht="12.75" outlineLevel="5">
      <c r="A403" s="24" t="s">
        <v>163</v>
      </c>
      <c r="B403" s="25" t="s">
        <v>362</v>
      </c>
      <c r="C403" s="25" t="s">
        <v>209</v>
      </c>
      <c r="D403" s="25" t="s">
        <v>164</v>
      </c>
      <c r="E403" s="18">
        <v>500</v>
      </c>
      <c r="F403" s="16">
        <f t="shared" si="6"/>
        <v>0</v>
      </c>
      <c r="G403" s="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AH403" s="37">
        <v>500</v>
      </c>
    </row>
    <row r="404" spans="1:34" ht="12.75" outlineLevel="4">
      <c r="A404" s="22" t="s">
        <v>312</v>
      </c>
      <c r="B404" s="23" t="s">
        <v>362</v>
      </c>
      <c r="C404" s="23" t="s">
        <v>313</v>
      </c>
      <c r="D404" s="23" t="s">
        <v>0</v>
      </c>
      <c r="E404" s="17">
        <f>E405</f>
        <v>303.6</v>
      </c>
      <c r="F404" s="16">
        <f t="shared" si="6"/>
        <v>0</v>
      </c>
      <c r="G404" s="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AH404" s="36">
        <f>AH405</f>
        <v>303.6</v>
      </c>
    </row>
    <row r="405" spans="1:34" ht="25.5" outlineLevel="5">
      <c r="A405" s="24" t="s">
        <v>359</v>
      </c>
      <c r="B405" s="25" t="s">
        <v>362</v>
      </c>
      <c r="C405" s="25" t="s">
        <v>313</v>
      </c>
      <c r="D405" s="25" t="s">
        <v>360</v>
      </c>
      <c r="E405" s="18">
        <v>303.6</v>
      </c>
      <c r="F405" s="16">
        <f t="shared" si="6"/>
        <v>0</v>
      </c>
      <c r="G405" s="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AH405" s="37">
        <v>303.6</v>
      </c>
    </row>
    <row r="406" spans="1:34" ht="38.25" outlineLevel="4">
      <c r="A406" s="22" t="s">
        <v>363</v>
      </c>
      <c r="B406" s="23" t="s">
        <v>362</v>
      </c>
      <c r="C406" s="23" t="s">
        <v>364</v>
      </c>
      <c r="D406" s="23" t="s">
        <v>0</v>
      </c>
      <c r="E406" s="17">
        <f>E407</f>
        <v>23</v>
      </c>
      <c r="F406" s="16">
        <f t="shared" si="6"/>
        <v>0</v>
      </c>
      <c r="G406" s="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AH406" s="36">
        <f>AH407</f>
        <v>23</v>
      </c>
    </row>
    <row r="407" spans="1:34" ht="25.5" outlineLevel="5">
      <c r="A407" s="24" t="s">
        <v>359</v>
      </c>
      <c r="B407" s="25" t="s">
        <v>362</v>
      </c>
      <c r="C407" s="25" t="s">
        <v>364</v>
      </c>
      <c r="D407" s="25" t="s">
        <v>360</v>
      </c>
      <c r="E407" s="18">
        <v>23</v>
      </c>
      <c r="F407" s="16">
        <f t="shared" si="6"/>
        <v>0</v>
      </c>
      <c r="G407" s="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AH407" s="37">
        <v>23</v>
      </c>
    </row>
    <row r="408" spans="1:34" ht="25.5" outlineLevel="4">
      <c r="A408" s="22" t="s">
        <v>329</v>
      </c>
      <c r="B408" s="23" t="s">
        <v>362</v>
      </c>
      <c r="C408" s="23" t="s">
        <v>330</v>
      </c>
      <c r="D408" s="23" t="s">
        <v>0</v>
      </c>
      <c r="E408" s="17">
        <f>E409</f>
        <v>75</v>
      </c>
      <c r="F408" s="16">
        <f t="shared" si="6"/>
        <v>0</v>
      </c>
      <c r="G408" s="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AH408" s="36">
        <f>AH409</f>
        <v>75</v>
      </c>
    </row>
    <row r="409" spans="1:34" ht="25.5" outlineLevel="5">
      <c r="A409" s="24" t="s">
        <v>359</v>
      </c>
      <c r="B409" s="25" t="s">
        <v>362</v>
      </c>
      <c r="C409" s="25" t="s">
        <v>330</v>
      </c>
      <c r="D409" s="25" t="s">
        <v>360</v>
      </c>
      <c r="E409" s="18">
        <v>75</v>
      </c>
      <c r="F409" s="16">
        <f t="shared" si="6"/>
        <v>0</v>
      </c>
      <c r="G409" s="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AH409" s="37">
        <v>75</v>
      </c>
    </row>
    <row r="410" spans="1:34" ht="25.5" outlineLevel="4">
      <c r="A410" s="22" t="s">
        <v>365</v>
      </c>
      <c r="B410" s="23" t="s">
        <v>362</v>
      </c>
      <c r="C410" s="23" t="s">
        <v>366</v>
      </c>
      <c r="D410" s="23" t="s">
        <v>0</v>
      </c>
      <c r="E410" s="17">
        <f>E411</f>
        <v>79.3</v>
      </c>
      <c r="F410" s="16">
        <f t="shared" si="6"/>
        <v>0</v>
      </c>
      <c r="G410" s="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AH410" s="36">
        <f>AH411</f>
        <v>79.3</v>
      </c>
    </row>
    <row r="411" spans="1:34" ht="25.5" outlineLevel="5">
      <c r="A411" s="24" t="s">
        <v>359</v>
      </c>
      <c r="B411" s="25" t="s">
        <v>362</v>
      </c>
      <c r="C411" s="25" t="s">
        <v>366</v>
      </c>
      <c r="D411" s="25" t="s">
        <v>360</v>
      </c>
      <c r="E411" s="18">
        <v>79.3</v>
      </c>
      <c r="F411" s="16">
        <f t="shared" si="6"/>
        <v>0</v>
      </c>
      <c r="G411" s="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AH411" s="37">
        <v>79.3</v>
      </c>
    </row>
    <row r="412" spans="1:34" ht="25.5" outlineLevel="4">
      <c r="A412" s="22" t="s">
        <v>171</v>
      </c>
      <c r="B412" s="23" t="s">
        <v>362</v>
      </c>
      <c r="C412" s="23" t="s">
        <v>172</v>
      </c>
      <c r="D412" s="23" t="s">
        <v>0</v>
      </c>
      <c r="E412" s="17">
        <f>E413</f>
        <v>135</v>
      </c>
      <c r="F412" s="16">
        <f t="shared" si="6"/>
        <v>0</v>
      </c>
      <c r="G412" s="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AH412" s="36">
        <f>AH413</f>
        <v>135</v>
      </c>
    </row>
    <row r="413" spans="1:34" ht="25.5" outlineLevel="5">
      <c r="A413" s="24" t="s">
        <v>359</v>
      </c>
      <c r="B413" s="25" t="s">
        <v>362</v>
      </c>
      <c r="C413" s="25" t="s">
        <v>172</v>
      </c>
      <c r="D413" s="25" t="s">
        <v>360</v>
      </c>
      <c r="E413" s="18">
        <v>135</v>
      </c>
      <c r="F413" s="16">
        <f t="shared" si="6"/>
        <v>0</v>
      </c>
      <c r="G413" s="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AH413" s="37">
        <v>135</v>
      </c>
    </row>
    <row r="414" spans="1:34" ht="38.25" outlineLevel="4">
      <c r="A414" s="22" t="s">
        <v>64</v>
      </c>
      <c r="B414" s="23" t="s">
        <v>362</v>
      </c>
      <c r="C414" s="23" t="s">
        <v>65</v>
      </c>
      <c r="D414" s="23" t="s">
        <v>0</v>
      </c>
      <c r="E414" s="17">
        <f>E415</f>
        <v>54.7</v>
      </c>
      <c r="F414" s="16">
        <f t="shared" si="6"/>
        <v>0</v>
      </c>
      <c r="G414" s="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AH414" s="36">
        <f>AH415</f>
        <v>54.7</v>
      </c>
    </row>
    <row r="415" spans="1:34" ht="25.5" outlineLevel="5">
      <c r="A415" s="24" t="s">
        <v>359</v>
      </c>
      <c r="B415" s="25" t="s">
        <v>362</v>
      </c>
      <c r="C415" s="25" t="s">
        <v>65</v>
      </c>
      <c r="D415" s="25" t="s">
        <v>360</v>
      </c>
      <c r="E415" s="18">
        <v>54.7</v>
      </c>
      <c r="F415" s="16">
        <f t="shared" si="6"/>
        <v>0</v>
      </c>
      <c r="G415" s="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AH415" s="37">
        <v>54.7</v>
      </c>
    </row>
    <row r="416" spans="1:34" ht="12.75">
      <c r="A416" s="22" t="s">
        <v>367</v>
      </c>
      <c r="B416" s="23" t="s">
        <v>368</v>
      </c>
      <c r="C416" s="23" t="s">
        <v>0</v>
      </c>
      <c r="D416" s="23" t="s">
        <v>0</v>
      </c>
      <c r="E416" s="17">
        <f>E417+E426+E436+E443+E455+E483</f>
        <v>94768.7</v>
      </c>
      <c r="F416" s="16">
        <f t="shared" si="6"/>
        <v>0</v>
      </c>
      <c r="G416" s="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AH416" s="36">
        <f>AH417+AH426+AH436+AH443+AH455+AH483</f>
        <v>99548</v>
      </c>
    </row>
    <row r="417" spans="1:34" ht="12.75" outlineLevel="1">
      <c r="A417" s="22" t="s">
        <v>369</v>
      </c>
      <c r="B417" s="23" t="s">
        <v>370</v>
      </c>
      <c r="C417" s="23" t="s">
        <v>0</v>
      </c>
      <c r="D417" s="23" t="s">
        <v>0</v>
      </c>
      <c r="E417" s="17">
        <f>E418</f>
        <v>22543.8</v>
      </c>
      <c r="F417" s="16">
        <f t="shared" si="6"/>
        <v>0</v>
      </c>
      <c r="G417" s="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AH417" s="36">
        <f>AH418</f>
        <v>24895.300000000003</v>
      </c>
    </row>
    <row r="418" spans="1:34" ht="12.75" outlineLevel="2">
      <c r="A418" s="22" t="s">
        <v>371</v>
      </c>
      <c r="B418" s="23" t="s">
        <v>370</v>
      </c>
      <c r="C418" s="23" t="s">
        <v>372</v>
      </c>
      <c r="D418" s="23" t="s">
        <v>0</v>
      </c>
      <c r="E418" s="17">
        <f>E419</f>
        <v>22543.8</v>
      </c>
      <c r="F418" s="16">
        <f t="shared" si="6"/>
        <v>0</v>
      </c>
      <c r="G418" s="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AH418" s="36">
        <f>AH419</f>
        <v>24895.300000000003</v>
      </c>
    </row>
    <row r="419" spans="1:34" ht="12.75" outlineLevel="3">
      <c r="A419" s="22" t="s">
        <v>56</v>
      </c>
      <c r="B419" s="23" t="s">
        <v>370</v>
      </c>
      <c r="C419" s="23" t="s">
        <v>373</v>
      </c>
      <c r="D419" s="23" t="s">
        <v>0</v>
      </c>
      <c r="E419" s="17">
        <f>E420+E422+E424</f>
        <v>22543.8</v>
      </c>
      <c r="F419" s="16">
        <f t="shared" si="6"/>
        <v>0</v>
      </c>
      <c r="G419" s="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AH419" s="36">
        <f>AH420+AH422+AH424</f>
        <v>24895.300000000003</v>
      </c>
    </row>
    <row r="420" spans="1:34" ht="12.75" outlineLevel="4">
      <c r="A420" s="22" t="s">
        <v>56</v>
      </c>
      <c r="B420" s="23" t="s">
        <v>370</v>
      </c>
      <c r="C420" s="23" t="s">
        <v>373</v>
      </c>
      <c r="D420" s="23" t="s">
        <v>0</v>
      </c>
      <c r="E420" s="17">
        <f>E421</f>
        <v>15076.4</v>
      </c>
      <c r="F420" s="16">
        <f t="shared" si="6"/>
        <v>0</v>
      </c>
      <c r="G420" s="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AH420" s="36">
        <f>AH421</f>
        <v>17427.9</v>
      </c>
    </row>
    <row r="421" spans="1:34" ht="12.75" outlineLevel="5">
      <c r="A421" s="24" t="s">
        <v>54</v>
      </c>
      <c r="B421" s="25" t="s">
        <v>370</v>
      </c>
      <c r="C421" s="25" t="s">
        <v>373</v>
      </c>
      <c r="D421" s="25" t="s">
        <v>55</v>
      </c>
      <c r="E421" s="18">
        <v>15076.4</v>
      </c>
      <c r="F421" s="16">
        <f t="shared" si="6"/>
        <v>2357.5</v>
      </c>
      <c r="G421" s="6"/>
      <c r="H421" s="4">
        <v>2357.5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AH421" s="37">
        <v>17427.9</v>
      </c>
    </row>
    <row r="422" spans="1:34" ht="25.5" outlineLevel="4">
      <c r="A422" s="22" t="s">
        <v>374</v>
      </c>
      <c r="B422" s="23" t="s">
        <v>370</v>
      </c>
      <c r="C422" s="23" t="s">
        <v>375</v>
      </c>
      <c r="D422" s="23" t="s">
        <v>0</v>
      </c>
      <c r="E422" s="17">
        <f>E423</f>
        <v>1000</v>
      </c>
      <c r="F422" s="16">
        <f t="shared" si="6"/>
        <v>0</v>
      </c>
      <c r="G422" s="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AH422" s="36">
        <f>AH423</f>
        <v>1000</v>
      </c>
    </row>
    <row r="423" spans="1:34" ht="12.75" outlineLevel="5">
      <c r="A423" s="24" t="s">
        <v>54</v>
      </c>
      <c r="B423" s="25" t="s">
        <v>370</v>
      </c>
      <c r="C423" s="25" t="s">
        <v>375</v>
      </c>
      <c r="D423" s="25" t="s">
        <v>55</v>
      </c>
      <c r="E423" s="18">
        <v>1000</v>
      </c>
      <c r="F423" s="16">
        <f t="shared" si="6"/>
        <v>0</v>
      </c>
      <c r="G423" s="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AH423" s="37">
        <v>1000</v>
      </c>
    </row>
    <row r="424" spans="1:34" ht="38.25" outlineLevel="4">
      <c r="A424" s="22" t="s">
        <v>376</v>
      </c>
      <c r="B424" s="23" t="s">
        <v>370</v>
      </c>
      <c r="C424" s="23" t="s">
        <v>377</v>
      </c>
      <c r="D424" s="23" t="s">
        <v>0</v>
      </c>
      <c r="E424" s="17">
        <f>E425</f>
        <v>6467.4</v>
      </c>
      <c r="F424" s="16">
        <f t="shared" si="6"/>
        <v>0</v>
      </c>
      <c r="G424" s="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AH424" s="36">
        <f>AH425</f>
        <v>6467.4</v>
      </c>
    </row>
    <row r="425" spans="1:34" ht="12.75" outlineLevel="5">
      <c r="A425" s="24" t="s">
        <v>54</v>
      </c>
      <c r="B425" s="25" t="s">
        <v>370</v>
      </c>
      <c r="C425" s="25" t="s">
        <v>377</v>
      </c>
      <c r="D425" s="25" t="s">
        <v>55</v>
      </c>
      <c r="E425" s="18">
        <v>6467.4</v>
      </c>
      <c r="F425" s="16">
        <f t="shared" si="6"/>
        <v>0</v>
      </c>
      <c r="G425" s="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AH425" s="37">
        <v>6467.4</v>
      </c>
    </row>
    <row r="426" spans="1:34" ht="12.75" outlineLevel="1">
      <c r="A426" s="22" t="s">
        <v>378</v>
      </c>
      <c r="B426" s="23" t="s">
        <v>379</v>
      </c>
      <c r="C426" s="23" t="s">
        <v>0</v>
      </c>
      <c r="D426" s="23" t="s">
        <v>0</v>
      </c>
      <c r="E426" s="17">
        <f>E427+E433</f>
        <v>13642.4</v>
      </c>
      <c r="F426" s="16">
        <f t="shared" si="6"/>
        <v>0</v>
      </c>
      <c r="G426" s="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AH426" s="36">
        <f>AH427+AH433</f>
        <v>14957.4</v>
      </c>
    </row>
    <row r="427" spans="1:34" ht="12.75" outlineLevel="2">
      <c r="A427" s="22" t="s">
        <v>371</v>
      </c>
      <c r="B427" s="23" t="s">
        <v>379</v>
      </c>
      <c r="C427" s="23" t="s">
        <v>372</v>
      </c>
      <c r="D427" s="23" t="s">
        <v>0</v>
      </c>
      <c r="E427" s="17">
        <f>E428</f>
        <v>11620.9</v>
      </c>
      <c r="F427" s="16">
        <f t="shared" si="6"/>
        <v>0</v>
      </c>
      <c r="G427" s="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AH427" s="36">
        <f>AH428</f>
        <v>12896.8</v>
      </c>
    </row>
    <row r="428" spans="1:34" ht="12.75" outlineLevel="3">
      <c r="A428" s="22" t="s">
        <v>56</v>
      </c>
      <c r="B428" s="23" t="s">
        <v>379</v>
      </c>
      <c r="C428" s="23" t="s">
        <v>373</v>
      </c>
      <c r="D428" s="23" t="s">
        <v>0</v>
      </c>
      <c r="E428" s="17">
        <f>E429+E431</f>
        <v>11620.9</v>
      </c>
      <c r="F428" s="16">
        <f t="shared" si="6"/>
        <v>0</v>
      </c>
      <c r="G428" s="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AH428" s="36">
        <f>AH429+AH431</f>
        <v>12896.8</v>
      </c>
    </row>
    <row r="429" spans="1:34" ht="12.75" outlineLevel="4">
      <c r="A429" s="22" t="s">
        <v>56</v>
      </c>
      <c r="B429" s="23" t="s">
        <v>379</v>
      </c>
      <c r="C429" s="23" t="s">
        <v>373</v>
      </c>
      <c r="D429" s="23" t="s">
        <v>0</v>
      </c>
      <c r="E429" s="17">
        <f>E430</f>
        <v>8752.5</v>
      </c>
      <c r="F429" s="16">
        <f t="shared" si="6"/>
        <v>0</v>
      </c>
      <c r="G429" s="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AH429" s="36">
        <f>AH430</f>
        <v>10028.4</v>
      </c>
    </row>
    <row r="430" spans="1:34" ht="12.75" outlineLevel="5">
      <c r="A430" s="24" t="s">
        <v>54</v>
      </c>
      <c r="B430" s="25" t="s">
        <v>379</v>
      </c>
      <c r="C430" s="25" t="s">
        <v>373</v>
      </c>
      <c r="D430" s="25" t="s">
        <v>55</v>
      </c>
      <c r="E430" s="18">
        <v>8752.5</v>
      </c>
      <c r="F430" s="16">
        <f t="shared" si="6"/>
        <v>1280.9</v>
      </c>
      <c r="G430" s="6"/>
      <c r="H430" s="4">
        <v>448.5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>
        <v>832.4</v>
      </c>
      <c r="T430" s="4"/>
      <c r="U430" s="4"/>
      <c r="AH430" s="37">
        <v>10028.4</v>
      </c>
    </row>
    <row r="431" spans="1:34" ht="38.25" outlineLevel="4">
      <c r="A431" s="22" t="s">
        <v>376</v>
      </c>
      <c r="B431" s="23" t="s">
        <v>379</v>
      </c>
      <c r="C431" s="23" t="s">
        <v>377</v>
      </c>
      <c r="D431" s="23" t="s">
        <v>0</v>
      </c>
      <c r="E431" s="17">
        <f>E432</f>
        <v>2868.4</v>
      </c>
      <c r="F431" s="16">
        <f t="shared" si="6"/>
        <v>0</v>
      </c>
      <c r="G431" s="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AH431" s="36">
        <f>AH432</f>
        <v>2868.4</v>
      </c>
    </row>
    <row r="432" spans="1:34" ht="12.75" outlineLevel="5">
      <c r="A432" s="24" t="s">
        <v>54</v>
      </c>
      <c r="B432" s="25" t="s">
        <v>379</v>
      </c>
      <c r="C432" s="25" t="s">
        <v>377</v>
      </c>
      <c r="D432" s="25" t="s">
        <v>55</v>
      </c>
      <c r="E432" s="18">
        <v>2868.4</v>
      </c>
      <c r="F432" s="16">
        <f t="shared" si="6"/>
        <v>0</v>
      </c>
      <c r="G432" s="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AH432" s="37">
        <v>2868.4</v>
      </c>
    </row>
    <row r="433" spans="1:34" ht="12.75" outlineLevel="2">
      <c r="A433" s="22" t="s">
        <v>380</v>
      </c>
      <c r="B433" s="23" t="s">
        <v>379</v>
      </c>
      <c r="C433" s="23" t="s">
        <v>381</v>
      </c>
      <c r="D433" s="23" t="s">
        <v>0</v>
      </c>
      <c r="E433" s="17">
        <f>E434</f>
        <v>2021.5</v>
      </c>
      <c r="F433" s="16">
        <f t="shared" si="6"/>
        <v>0</v>
      </c>
      <c r="G433" s="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AH433" s="36">
        <f>AH434</f>
        <v>2060.6</v>
      </c>
    </row>
    <row r="434" spans="1:34" ht="12.75" outlineLevel="3">
      <c r="A434" s="22" t="s">
        <v>56</v>
      </c>
      <c r="B434" s="23" t="s">
        <v>379</v>
      </c>
      <c r="C434" s="23" t="s">
        <v>382</v>
      </c>
      <c r="D434" s="23" t="s">
        <v>0</v>
      </c>
      <c r="E434" s="17">
        <f>E435</f>
        <v>2021.5</v>
      </c>
      <c r="F434" s="16">
        <f t="shared" si="6"/>
        <v>0</v>
      </c>
      <c r="G434" s="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AH434" s="36">
        <f>AH435</f>
        <v>2060.6</v>
      </c>
    </row>
    <row r="435" spans="1:34" ht="12.75" outlineLevel="5">
      <c r="A435" s="24" t="s">
        <v>54</v>
      </c>
      <c r="B435" s="25" t="s">
        <v>379</v>
      </c>
      <c r="C435" s="25" t="s">
        <v>382</v>
      </c>
      <c r="D435" s="25" t="s">
        <v>55</v>
      </c>
      <c r="E435" s="18">
        <v>2021.5</v>
      </c>
      <c r="F435" s="16">
        <f t="shared" si="6"/>
        <v>39.1</v>
      </c>
      <c r="G435" s="6"/>
      <c r="H435" s="4">
        <v>39.1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AH435" s="37">
        <v>2060.6</v>
      </c>
    </row>
    <row r="436" spans="1:34" ht="12.75" outlineLevel="1">
      <c r="A436" s="22" t="s">
        <v>383</v>
      </c>
      <c r="B436" s="23" t="s">
        <v>384</v>
      </c>
      <c r="C436" s="23" t="s">
        <v>0</v>
      </c>
      <c r="D436" s="23" t="s">
        <v>0</v>
      </c>
      <c r="E436" s="17">
        <f>E437</f>
        <v>4213.8</v>
      </c>
      <c r="F436" s="16">
        <f t="shared" si="6"/>
        <v>0</v>
      </c>
      <c r="G436" s="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AH436" s="36">
        <f>AH437</f>
        <v>4213.8</v>
      </c>
    </row>
    <row r="437" spans="1:34" ht="12.75" outlineLevel="2">
      <c r="A437" s="22" t="s">
        <v>371</v>
      </c>
      <c r="B437" s="23" t="s">
        <v>384</v>
      </c>
      <c r="C437" s="23" t="s">
        <v>372</v>
      </c>
      <c r="D437" s="23" t="s">
        <v>0</v>
      </c>
      <c r="E437" s="17">
        <f>E438</f>
        <v>4213.8</v>
      </c>
      <c r="F437" s="16">
        <f t="shared" si="6"/>
        <v>0</v>
      </c>
      <c r="G437" s="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AH437" s="36">
        <f>AH438</f>
        <v>4213.8</v>
      </c>
    </row>
    <row r="438" spans="1:34" ht="12.75" outlineLevel="3">
      <c r="A438" s="22" t="s">
        <v>56</v>
      </c>
      <c r="B438" s="23" t="s">
        <v>384</v>
      </c>
      <c r="C438" s="23" t="s">
        <v>373</v>
      </c>
      <c r="D438" s="23" t="s">
        <v>0</v>
      </c>
      <c r="E438" s="17">
        <f>E439+E441</f>
        <v>4213.8</v>
      </c>
      <c r="F438" s="16">
        <f t="shared" si="6"/>
        <v>0</v>
      </c>
      <c r="G438" s="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AH438" s="36">
        <f>AH439+AH441</f>
        <v>4213.8</v>
      </c>
    </row>
    <row r="439" spans="1:34" ht="12.75" outlineLevel="4">
      <c r="A439" s="22" t="s">
        <v>56</v>
      </c>
      <c r="B439" s="23" t="s">
        <v>384</v>
      </c>
      <c r="C439" s="23" t="s">
        <v>373</v>
      </c>
      <c r="D439" s="23" t="s">
        <v>0</v>
      </c>
      <c r="E439" s="17">
        <f>E440</f>
        <v>4063.8</v>
      </c>
      <c r="F439" s="16">
        <f t="shared" si="6"/>
        <v>0</v>
      </c>
      <c r="G439" s="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AH439" s="36">
        <f>AH440</f>
        <v>4063.8</v>
      </c>
    </row>
    <row r="440" spans="1:34" ht="12.75" outlineLevel="5">
      <c r="A440" s="24" t="s">
        <v>54</v>
      </c>
      <c r="B440" s="25" t="s">
        <v>384</v>
      </c>
      <c r="C440" s="25" t="s">
        <v>373</v>
      </c>
      <c r="D440" s="25" t="s">
        <v>55</v>
      </c>
      <c r="E440" s="18">
        <v>4063.8</v>
      </c>
      <c r="F440" s="16">
        <f t="shared" si="6"/>
        <v>0</v>
      </c>
      <c r="G440" s="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AH440" s="37">
        <v>4063.8</v>
      </c>
    </row>
    <row r="441" spans="1:34" ht="38.25" outlineLevel="4">
      <c r="A441" s="22" t="s">
        <v>376</v>
      </c>
      <c r="B441" s="23" t="s">
        <v>384</v>
      </c>
      <c r="C441" s="23" t="s">
        <v>377</v>
      </c>
      <c r="D441" s="23" t="s">
        <v>0</v>
      </c>
      <c r="E441" s="17">
        <f>E442</f>
        <v>150</v>
      </c>
      <c r="F441" s="16">
        <f t="shared" si="6"/>
        <v>0</v>
      </c>
      <c r="G441" s="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AH441" s="36">
        <f>AH442</f>
        <v>150</v>
      </c>
    </row>
    <row r="442" spans="1:34" ht="12.75" outlineLevel="5">
      <c r="A442" s="24" t="s">
        <v>54</v>
      </c>
      <c r="B442" s="25" t="s">
        <v>384</v>
      </c>
      <c r="C442" s="25" t="s">
        <v>377</v>
      </c>
      <c r="D442" s="25" t="s">
        <v>55</v>
      </c>
      <c r="E442" s="18">
        <v>150</v>
      </c>
      <c r="F442" s="16">
        <f t="shared" si="6"/>
        <v>0</v>
      </c>
      <c r="G442" s="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AH442" s="37">
        <v>150</v>
      </c>
    </row>
    <row r="443" spans="1:34" ht="12.75" outlineLevel="1">
      <c r="A443" s="22" t="s">
        <v>385</v>
      </c>
      <c r="B443" s="23" t="s">
        <v>386</v>
      </c>
      <c r="C443" s="23" t="s">
        <v>0</v>
      </c>
      <c r="D443" s="23" t="s">
        <v>0</v>
      </c>
      <c r="E443" s="17">
        <f>E444+E450</f>
        <v>27078</v>
      </c>
      <c r="F443" s="16">
        <f t="shared" si="6"/>
        <v>0</v>
      </c>
      <c r="G443" s="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AH443" s="36">
        <f>AH444+AH450</f>
        <v>27922</v>
      </c>
    </row>
    <row r="444" spans="1:34" ht="12.75" outlineLevel="2">
      <c r="A444" s="22" t="s">
        <v>371</v>
      </c>
      <c r="B444" s="23" t="s">
        <v>386</v>
      </c>
      <c r="C444" s="23" t="s">
        <v>372</v>
      </c>
      <c r="D444" s="23" t="s">
        <v>0</v>
      </c>
      <c r="E444" s="17">
        <f>E445</f>
        <v>23690.5</v>
      </c>
      <c r="F444" s="16">
        <f t="shared" si="6"/>
        <v>0</v>
      </c>
      <c r="G444" s="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AH444" s="36">
        <f>AH445</f>
        <v>24534.5</v>
      </c>
    </row>
    <row r="445" spans="1:34" ht="12.75" outlineLevel="3">
      <c r="A445" s="22" t="s">
        <v>56</v>
      </c>
      <c r="B445" s="23" t="s">
        <v>386</v>
      </c>
      <c r="C445" s="23" t="s">
        <v>373</v>
      </c>
      <c r="D445" s="23" t="s">
        <v>0</v>
      </c>
      <c r="E445" s="17">
        <f>E446+E448</f>
        <v>23690.5</v>
      </c>
      <c r="F445" s="16">
        <f t="shared" si="6"/>
        <v>0</v>
      </c>
      <c r="G445" s="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AH445" s="36">
        <f>AH446+AH448</f>
        <v>24534.5</v>
      </c>
    </row>
    <row r="446" spans="1:34" ht="12.75" outlineLevel="4">
      <c r="A446" s="22" t="s">
        <v>56</v>
      </c>
      <c r="B446" s="23" t="s">
        <v>386</v>
      </c>
      <c r="C446" s="23" t="s">
        <v>373</v>
      </c>
      <c r="D446" s="23" t="s">
        <v>0</v>
      </c>
      <c r="E446" s="17">
        <f>E447</f>
        <v>22922.9</v>
      </c>
      <c r="F446" s="16">
        <f t="shared" si="6"/>
        <v>0</v>
      </c>
      <c r="G446" s="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AH446" s="36">
        <f>AH447</f>
        <v>23766.9</v>
      </c>
    </row>
    <row r="447" spans="1:34" ht="12.75" outlineLevel="5">
      <c r="A447" s="24" t="s">
        <v>54</v>
      </c>
      <c r="B447" s="25" t="s">
        <v>386</v>
      </c>
      <c r="C447" s="25" t="s">
        <v>373</v>
      </c>
      <c r="D447" s="25" t="s">
        <v>55</v>
      </c>
      <c r="E447" s="18">
        <v>22922.9</v>
      </c>
      <c r="F447" s="16">
        <f t="shared" si="6"/>
        <v>289.8</v>
      </c>
      <c r="G447" s="6"/>
      <c r="H447" s="4">
        <v>289.8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AH447" s="37">
        <v>23766.9</v>
      </c>
    </row>
    <row r="448" spans="1:34" ht="38.25" outlineLevel="4">
      <c r="A448" s="22" t="s">
        <v>376</v>
      </c>
      <c r="B448" s="23" t="s">
        <v>386</v>
      </c>
      <c r="C448" s="23" t="s">
        <v>377</v>
      </c>
      <c r="D448" s="23" t="s">
        <v>0</v>
      </c>
      <c r="E448" s="17">
        <f>E449</f>
        <v>767.6</v>
      </c>
      <c r="F448" s="16">
        <f t="shared" si="6"/>
        <v>0</v>
      </c>
      <c r="G448" s="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AH448" s="36">
        <f>AH449</f>
        <v>767.6</v>
      </c>
    </row>
    <row r="449" spans="1:34" ht="12.75" outlineLevel="5">
      <c r="A449" s="24" t="s">
        <v>54</v>
      </c>
      <c r="B449" s="25" t="s">
        <v>386</v>
      </c>
      <c r="C449" s="25" t="s">
        <v>377</v>
      </c>
      <c r="D449" s="25" t="s">
        <v>55</v>
      </c>
      <c r="E449" s="18">
        <v>767.6</v>
      </c>
      <c r="F449" s="16">
        <f t="shared" si="6"/>
        <v>0</v>
      </c>
      <c r="G449" s="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AH449" s="37">
        <v>767.6</v>
      </c>
    </row>
    <row r="450" spans="1:34" ht="12.75" outlineLevel="2">
      <c r="A450" s="22" t="s">
        <v>282</v>
      </c>
      <c r="B450" s="23" t="s">
        <v>386</v>
      </c>
      <c r="C450" s="23" t="s">
        <v>283</v>
      </c>
      <c r="D450" s="23" t="s">
        <v>0</v>
      </c>
      <c r="E450" s="17">
        <f>E451</f>
        <v>3387.5</v>
      </c>
      <c r="F450" s="16">
        <f t="shared" si="6"/>
        <v>0</v>
      </c>
      <c r="G450" s="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AH450" s="36">
        <f>AH451</f>
        <v>3387.5</v>
      </c>
    </row>
    <row r="451" spans="1:34" ht="25.5" outlineLevel="3">
      <c r="A451" s="22" t="s">
        <v>387</v>
      </c>
      <c r="B451" s="23" t="s">
        <v>386</v>
      </c>
      <c r="C451" s="23" t="s">
        <v>388</v>
      </c>
      <c r="D451" s="23" t="s">
        <v>0</v>
      </c>
      <c r="E451" s="17">
        <f>E452</f>
        <v>3387.5</v>
      </c>
      <c r="F451" s="16">
        <f t="shared" si="6"/>
        <v>0</v>
      </c>
      <c r="G451" s="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AH451" s="36">
        <f>AH452</f>
        <v>3387.5</v>
      </c>
    </row>
    <row r="452" spans="1:34" ht="38.25" outlineLevel="4">
      <c r="A452" s="22" t="s">
        <v>389</v>
      </c>
      <c r="B452" s="23" t="s">
        <v>386</v>
      </c>
      <c r="C452" s="23" t="s">
        <v>390</v>
      </c>
      <c r="D452" s="23" t="s">
        <v>0</v>
      </c>
      <c r="E452" s="17">
        <f>SUM(E453:E454)</f>
        <v>3387.5</v>
      </c>
      <c r="F452" s="16">
        <f t="shared" si="6"/>
        <v>0</v>
      </c>
      <c r="G452" s="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AH452" s="36">
        <f>SUM(AH453:AH454)</f>
        <v>3387.5</v>
      </c>
    </row>
    <row r="453" spans="1:34" ht="12.75" outlineLevel="5">
      <c r="A453" s="24" t="s">
        <v>54</v>
      </c>
      <c r="B453" s="25" t="s">
        <v>386</v>
      </c>
      <c r="C453" s="25" t="s">
        <v>390</v>
      </c>
      <c r="D453" s="25" t="s">
        <v>55</v>
      </c>
      <c r="E453" s="18">
        <v>3374.7</v>
      </c>
      <c r="F453" s="16">
        <f t="shared" si="6"/>
        <v>0</v>
      </c>
      <c r="G453" s="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AH453" s="37">
        <v>3387.5</v>
      </c>
    </row>
    <row r="454" spans="1:34" ht="25.5" outlineLevel="5">
      <c r="A454" s="24" t="s">
        <v>165</v>
      </c>
      <c r="B454" s="25" t="s">
        <v>386</v>
      </c>
      <c r="C454" s="25" t="s">
        <v>390</v>
      </c>
      <c r="D454" s="25" t="s">
        <v>166</v>
      </c>
      <c r="E454" s="18">
        <v>12.8</v>
      </c>
      <c r="F454" s="16">
        <f t="shared" si="6"/>
        <v>0</v>
      </c>
      <c r="G454" s="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AH454" s="37"/>
    </row>
    <row r="455" spans="1:34" ht="12.75" outlineLevel="1">
      <c r="A455" s="22" t="s">
        <v>391</v>
      </c>
      <c r="B455" s="23" t="s">
        <v>392</v>
      </c>
      <c r="C455" s="23" t="s">
        <v>0</v>
      </c>
      <c r="D455" s="23" t="s">
        <v>0</v>
      </c>
      <c r="E455" s="17">
        <f>E456+E460+E469+E472</f>
        <v>23075.499999999996</v>
      </c>
      <c r="F455" s="16">
        <f t="shared" si="6"/>
        <v>0</v>
      </c>
      <c r="G455" s="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AH455" s="36">
        <f>AH456+AH460+AH469+AH472</f>
        <v>23326.2</v>
      </c>
    </row>
    <row r="456" spans="1:34" ht="25.5" outlineLevel="2">
      <c r="A456" s="22" t="s">
        <v>393</v>
      </c>
      <c r="B456" s="23" t="s">
        <v>392</v>
      </c>
      <c r="C456" s="23" t="s">
        <v>394</v>
      </c>
      <c r="D456" s="23" t="s">
        <v>0</v>
      </c>
      <c r="E456" s="17">
        <f>E457</f>
        <v>302.5</v>
      </c>
      <c r="F456" s="16">
        <f t="shared" si="6"/>
        <v>0</v>
      </c>
      <c r="G456" s="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AH456" s="36">
        <f>AH457</f>
        <v>302.5</v>
      </c>
    </row>
    <row r="457" spans="1:34" ht="51" outlineLevel="3">
      <c r="A457" s="22" t="s">
        <v>395</v>
      </c>
      <c r="B457" s="23" t="s">
        <v>392</v>
      </c>
      <c r="C457" s="23" t="s">
        <v>396</v>
      </c>
      <c r="D457" s="23" t="s">
        <v>0</v>
      </c>
      <c r="E457" s="17">
        <f>E458</f>
        <v>302.5</v>
      </c>
      <c r="F457" s="16">
        <f t="shared" si="6"/>
        <v>0</v>
      </c>
      <c r="G457" s="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AH457" s="36">
        <f>AH458</f>
        <v>302.5</v>
      </c>
    </row>
    <row r="458" spans="1:34" ht="25.5" outlineLevel="4">
      <c r="A458" s="22" t="s">
        <v>397</v>
      </c>
      <c r="B458" s="23" t="s">
        <v>392</v>
      </c>
      <c r="C458" s="23" t="s">
        <v>398</v>
      </c>
      <c r="D458" s="23" t="s">
        <v>0</v>
      </c>
      <c r="E458" s="17">
        <f>E459</f>
        <v>302.5</v>
      </c>
      <c r="F458" s="16">
        <f t="shared" si="6"/>
        <v>0</v>
      </c>
      <c r="G458" s="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AH458" s="36">
        <f>AH459</f>
        <v>302.5</v>
      </c>
    </row>
    <row r="459" spans="1:34" ht="25.5" outlineLevel="5">
      <c r="A459" s="24" t="s">
        <v>165</v>
      </c>
      <c r="B459" s="25" t="s">
        <v>392</v>
      </c>
      <c r="C459" s="25" t="s">
        <v>398</v>
      </c>
      <c r="D459" s="25" t="s">
        <v>166</v>
      </c>
      <c r="E459" s="18">
        <v>302.5</v>
      </c>
      <c r="F459" s="16">
        <f t="shared" si="6"/>
        <v>0</v>
      </c>
      <c r="G459" s="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AH459" s="37">
        <v>302.5</v>
      </c>
    </row>
    <row r="460" spans="1:34" ht="12.75" outlineLevel="2">
      <c r="A460" s="22" t="s">
        <v>399</v>
      </c>
      <c r="B460" s="23" t="s">
        <v>392</v>
      </c>
      <c r="C460" s="23" t="s">
        <v>400</v>
      </c>
      <c r="D460" s="23" t="s">
        <v>0</v>
      </c>
      <c r="E460" s="17">
        <f>E461</f>
        <v>21330.1</v>
      </c>
      <c r="F460" s="16">
        <f t="shared" si="6"/>
        <v>0</v>
      </c>
      <c r="G460" s="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AH460" s="36">
        <f>AH461</f>
        <v>21664.9</v>
      </c>
    </row>
    <row r="461" spans="1:34" ht="12.75" outlineLevel="3">
      <c r="A461" s="22" t="s">
        <v>56</v>
      </c>
      <c r="B461" s="23" t="s">
        <v>392</v>
      </c>
      <c r="C461" s="23" t="s">
        <v>401</v>
      </c>
      <c r="D461" s="23" t="s">
        <v>0</v>
      </c>
      <c r="E461" s="17">
        <f>E462+E465+E467</f>
        <v>21330.1</v>
      </c>
      <c r="F461" s="16">
        <f t="shared" si="6"/>
        <v>0</v>
      </c>
      <c r="G461" s="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AH461" s="36">
        <f>AH462+AH465+AH467</f>
        <v>21664.9</v>
      </c>
    </row>
    <row r="462" spans="1:34" ht="12.75" outlineLevel="4">
      <c r="A462" s="22" t="s">
        <v>56</v>
      </c>
      <c r="B462" s="23" t="s">
        <v>392</v>
      </c>
      <c r="C462" s="23" t="s">
        <v>401</v>
      </c>
      <c r="D462" s="23" t="s">
        <v>0</v>
      </c>
      <c r="E462" s="17">
        <f>SUM(E463:E464)</f>
        <v>14626.6</v>
      </c>
      <c r="F462" s="16">
        <f aca="true" t="shared" si="7" ref="F462:F525">SUM(G462:U462)</f>
        <v>0</v>
      </c>
      <c r="G462" s="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AH462" s="36">
        <f>SUM(AH463:AH464)</f>
        <v>14961.4</v>
      </c>
    </row>
    <row r="463" spans="1:35" ht="12.75" outlineLevel="5">
      <c r="A463" s="24" t="s">
        <v>54</v>
      </c>
      <c r="B463" s="25" t="s">
        <v>392</v>
      </c>
      <c r="C463" s="25" t="s">
        <v>401</v>
      </c>
      <c r="D463" s="25" t="s">
        <v>55</v>
      </c>
      <c r="E463" s="18">
        <v>14266.6</v>
      </c>
      <c r="F463" s="16">
        <f t="shared" si="7"/>
        <v>250.7</v>
      </c>
      <c r="G463" s="6"/>
      <c r="H463" s="4">
        <v>250.7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AH463" s="37">
        <v>14813.6</v>
      </c>
      <c r="AI463">
        <v>296.3</v>
      </c>
    </row>
    <row r="464" spans="1:35" ht="12.75" outlineLevel="5">
      <c r="A464" s="24" t="s">
        <v>122</v>
      </c>
      <c r="B464" s="25" t="s">
        <v>392</v>
      </c>
      <c r="C464" s="25" t="s">
        <v>401</v>
      </c>
      <c r="D464" s="25" t="s">
        <v>123</v>
      </c>
      <c r="E464" s="18">
        <v>360</v>
      </c>
      <c r="F464" s="16">
        <f t="shared" si="7"/>
        <v>0</v>
      </c>
      <c r="G464" s="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AH464" s="37">
        <v>147.8</v>
      </c>
      <c r="AI464">
        <v>-212.2</v>
      </c>
    </row>
    <row r="465" spans="1:34" ht="38.25" outlineLevel="4">
      <c r="A465" s="22" t="s">
        <v>258</v>
      </c>
      <c r="B465" s="23" t="s">
        <v>392</v>
      </c>
      <c r="C465" s="23" t="s">
        <v>402</v>
      </c>
      <c r="D465" s="23" t="s">
        <v>0</v>
      </c>
      <c r="E465" s="17">
        <f>E466</f>
        <v>99.9</v>
      </c>
      <c r="F465" s="16">
        <f t="shared" si="7"/>
        <v>0</v>
      </c>
      <c r="G465" s="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AH465" s="36">
        <f>AH466</f>
        <v>99.9</v>
      </c>
    </row>
    <row r="466" spans="1:34" ht="25.5" outlineLevel="5">
      <c r="A466" s="24" t="s">
        <v>165</v>
      </c>
      <c r="B466" s="25" t="s">
        <v>392</v>
      </c>
      <c r="C466" s="25" t="s">
        <v>402</v>
      </c>
      <c r="D466" s="25" t="s">
        <v>166</v>
      </c>
      <c r="E466" s="18">
        <v>99.9</v>
      </c>
      <c r="F466" s="16">
        <f t="shared" si="7"/>
        <v>0</v>
      </c>
      <c r="G466" s="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AH466" s="37">
        <v>99.9</v>
      </c>
    </row>
    <row r="467" spans="1:34" ht="38.25" outlineLevel="4">
      <c r="A467" s="22" t="s">
        <v>403</v>
      </c>
      <c r="B467" s="23" t="s">
        <v>392</v>
      </c>
      <c r="C467" s="23" t="s">
        <v>404</v>
      </c>
      <c r="D467" s="23" t="s">
        <v>0</v>
      </c>
      <c r="E467" s="17">
        <f>E468</f>
        <v>6603.6</v>
      </c>
      <c r="F467" s="16">
        <f t="shared" si="7"/>
        <v>0</v>
      </c>
      <c r="G467" s="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AH467" s="36">
        <f>AH468</f>
        <v>6603.6</v>
      </c>
    </row>
    <row r="468" spans="1:34" ht="12.75" outlineLevel="5">
      <c r="A468" s="24" t="s">
        <v>54</v>
      </c>
      <c r="B468" s="25" t="s">
        <v>392</v>
      </c>
      <c r="C468" s="25" t="s">
        <v>404</v>
      </c>
      <c r="D468" s="25" t="s">
        <v>55</v>
      </c>
      <c r="E468" s="18">
        <v>6603.6</v>
      </c>
      <c r="F468" s="16">
        <f t="shared" si="7"/>
        <v>0</v>
      </c>
      <c r="G468" s="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AH468" s="37">
        <v>6603.6</v>
      </c>
    </row>
    <row r="469" spans="1:34" ht="12.75" outlineLevel="2">
      <c r="A469" s="22" t="s">
        <v>405</v>
      </c>
      <c r="B469" s="23" t="s">
        <v>392</v>
      </c>
      <c r="C469" s="23" t="s">
        <v>406</v>
      </c>
      <c r="D469" s="23" t="s">
        <v>0</v>
      </c>
      <c r="E469" s="17">
        <f>E470</f>
        <v>836.8</v>
      </c>
      <c r="F469" s="16">
        <f t="shared" si="7"/>
        <v>0</v>
      </c>
      <c r="G469" s="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AH469" s="36">
        <f>AH470</f>
        <v>752.7</v>
      </c>
    </row>
    <row r="470" spans="1:34" ht="25.5" outlineLevel="3">
      <c r="A470" s="22" t="s">
        <v>407</v>
      </c>
      <c r="B470" s="23" t="s">
        <v>392</v>
      </c>
      <c r="C470" s="23" t="s">
        <v>408</v>
      </c>
      <c r="D470" s="23" t="s">
        <v>0</v>
      </c>
      <c r="E470" s="17">
        <f>E471</f>
        <v>836.8</v>
      </c>
      <c r="F470" s="16">
        <f t="shared" si="7"/>
        <v>0</v>
      </c>
      <c r="G470" s="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AH470" s="36">
        <f>AH471</f>
        <v>752.7</v>
      </c>
    </row>
    <row r="471" spans="1:35" ht="25.5" outlineLevel="5">
      <c r="A471" s="24" t="s">
        <v>407</v>
      </c>
      <c r="B471" s="25" t="s">
        <v>392</v>
      </c>
      <c r="C471" s="25" t="s">
        <v>408</v>
      </c>
      <c r="D471" s="25" t="s">
        <v>409</v>
      </c>
      <c r="E471" s="18">
        <v>836.8</v>
      </c>
      <c r="F471" s="16">
        <f t="shared" si="7"/>
        <v>0</v>
      </c>
      <c r="G471" s="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AH471" s="37">
        <v>752.7</v>
      </c>
      <c r="AI471">
        <v>-84.1</v>
      </c>
    </row>
    <row r="472" spans="1:34" ht="12.75" outlineLevel="2">
      <c r="A472" s="22" t="s">
        <v>60</v>
      </c>
      <c r="B472" s="23" t="s">
        <v>392</v>
      </c>
      <c r="C472" s="23" t="s">
        <v>61</v>
      </c>
      <c r="D472" s="23" t="s">
        <v>0</v>
      </c>
      <c r="E472" s="17">
        <f>E473+E475+E477+E479+E481</f>
        <v>606.1</v>
      </c>
      <c r="F472" s="16">
        <f t="shared" si="7"/>
        <v>0</v>
      </c>
      <c r="G472" s="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AH472" s="36">
        <f>AH473+AH475+AH477+AH479+AH481</f>
        <v>606.1</v>
      </c>
    </row>
    <row r="473" spans="1:34" ht="25.5" outlineLevel="4">
      <c r="A473" s="22" t="s">
        <v>90</v>
      </c>
      <c r="B473" s="23" t="s">
        <v>392</v>
      </c>
      <c r="C473" s="23" t="s">
        <v>91</v>
      </c>
      <c r="D473" s="23" t="s">
        <v>0</v>
      </c>
      <c r="E473" s="17">
        <f>E474</f>
        <v>26.5</v>
      </c>
      <c r="F473" s="16">
        <f t="shared" si="7"/>
        <v>0</v>
      </c>
      <c r="G473" s="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AH473" s="36">
        <f>AH474</f>
        <v>26.5</v>
      </c>
    </row>
    <row r="474" spans="1:34" ht="25.5" outlineLevel="5">
      <c r="A474" s="24" t="s">
        <v>407</v>
      </c>
      <c r="B474" s="25" t="s">
        <v>392</v>
      </c>
      <c r="C474" s="25" t="s">
        <v>91</v>
      </c>
      <c r="D474" s="25" t="s">
        <v>409</v>
      </c>
      <c r="E474" s="18">
        <v>26.5</v>
      </c>
      <c r="F474" s="16">
        <f t="shared" si="7"/>
        <v>0</v>
      </c>
      <c r="G474" s="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AH474" s="37">
        <v>26.5</v>
      </c>
    </row>
    <row r="475" spans="1:34" ht="25.5" outlineLevel="4">
      <c r="A475" s="22" t="s">
        <v>94</v>
      </c>
      <c r="B475" s="23" t="s">
        <v>392</v>
      </c>
      <c r="C475" s="23" t="s">
        <v>95</v>
      </c>
      <c r="D475" s="23" t="s">
        <v>0</v>
      </c>
      <c r="E475" s="17">
        <f>E476</f>
        <v>27.5</v>
      </c>
      <c r="F475" s="16">
        <f t="shared" si="7"/>
        <v>0</v>
      </c>
      <c r="G475" s="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AH475" s="36">
        <f>AH476</f>
        <v>27.5</v>
      </c>
    </row>
    <row r="476" spans="1:34" ht="25.5" outlineLevel="5">
      <c r="A476" s="24" t="s">
        <v>407</v>
      </c>
      <c r="B476" s="25" t="s">
        <v>392</v>
      </c>
      <c r="C476" s="25" t="s">
        <v>95</v>
      </c>
      <c r="D476" s="25" t="s">
        <v>409</v>
      </c>
      <c r="E476" s="18">
        <v>27.5</v>
      </c>
      <c r="F476" s="16">
        <f t="shared" si="7"/>
        <v>0</v>
      </c>
      <c r="G476" s="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AH476" s="37">
        <v>27.5</v>
      </c>
    </row>
    <row r="477" spans="1:34" ht="25.5" outlineLevel="4">
      <c r="A477" s="22" t="s">
        <v>208</v>
      </c>
      <c r="B477" s="23" t="s">
        <v>392</v>
      </c>
      <c r="C477" s="23" t="s">
        <v>209</v>
      </c>
      <c r="D477" s="23" t="s">
        <v>0</v>
      </c>
      <c r="E477" s="17">
        <f>E478</f>
        <v>94</v>
      </c>
      <c r="F477" s="16">
        <f t="shared" si="7"/>
        <v>0</v>
      </c>
      <c r="G477" s="6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AH477" s="36">
        <f>AH478</f>
        <v>94</v>
      </c>
    </row>
    <row r="478" spans="1:34" ht="12.75" outlineLevel="5">
      <c r="A478" s="24" t="s">
        <v>163</v>
      </c>
      <c r="B478" s="25" t="s">
        <v>392</v>
      </c>
      <c r="C478" s="25" t="s">
        <v>209</v>
      </c>
      <c r="D478" s="25" t="s">
        <v>164</v>
      </c>
      <c r="E478" s="18">
        <v>94</v>
      </c>
      <c r="F478" s="16">
        <f t="shared" si="7"/>
        <v>0</v>
      </c>
      <c r="G478" s="6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AH478" s="37">
        <v>94</v>
      </c>
    </row>
    <row r="479" spans="1:34" ht="12.75" outlineLevel="4">
      <c r="A479" s="22" t="s">
        <v>324</v>
      </c>
      <c r="B479" s="23" t="s">
        <v>392</v>
      </c>
      <c r="C479" s="23" t="s">
        <v>325</v>
      </c>
      <c r="D479" s="23" t="s">
        <v>0</v>
      </c>
      <c r="E479" s="17">
        <f>E480</f>
        <v>392.5</v>
      </c>
      <c r="F479" s="16">
        <f t="shared" si="7"/>
        <v>0</v>
      </c>
      <c r="G479" s="6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AH479" s="36">
        <f>AH480</f>
        <v>392.5</v>
      </c>
    </row>
    <row r="480" spans="1:34" ht="25.5" outlineLevel="5">
      <c r="A480" s="24" t="s">
        <v>407</v>
      </c>
      <c r="B480" s="25" t="s">
        <v>392</v>
      </c>
      <c r="C480" s="25" t="s">
        <v>325</v>
      </c>
      <c r="D480" s="25" t="s">
        <v>409</v>
      </c>
      <c r="E480" s="18">
        <v>392.5</v>
      </c>
      <c r="F480" s="16">
        <f t="shared" si="7"/>
        <v>0</v>
      </c>
      <c r="G480" s="6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AH480" s="37">
        <v>392.5</v>
      </c>
    </row>
    <row r="481" spans="1:34" ht="38.25" outlineLevel="4">
      <c r="A481" s="22" t="s">
        <v>64</v>
      </c>
      <c r="B481" s="23" t="s">
        <v>392</v>
      </c>
      <c r="C481" s="23" t="s">
        <v>65</v>
      </c>
      <c r="D481" s="23" t="s">
        <v>0</v>
      </c>
      <c r="E481" s="17">
        <f>E482</f>
        <v>65.6</v>
      </c>
      <c r="F481" s="16">
        <f t="shared" si="7"/>
        <v>0</v>
      </c>
      <c r="G481" s="6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AH481" s="36">
        <f>AH482</f>
        <v>65.6</v>
      </c>
    </row>
    <row r="482" spans="1:34" ht="25.5" outlineLevel="5">
      <c r="A482" s="24" t="s">
        <v>407</v>
      </c>
      <c r="B482" s="25" t="s">
        <v>392</v>
      </c>
      <c r="C482" s="25" t="s">
        <v>65</v>
      </c>
      <c r="D482" s="25" t="s">
        <v>409</v>
      </c>
      <c r="E482" s="18">
        <v>65.6</v>
      </c>
      <c r="F482" s="16">
        <f t="shared" si="7"/>
        <v>0</v>
      </c>
      <c r="G482" s="6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AH482" s="37">
        <v>65.6</v>
      </c>
    </row>
    <row r="483" spans="1:34" ht="25.5" outlineLevel="1">
      <c r="A483" s="22" t="s">
        <v>410</v>
      </c>
      <c r="B483" s="23" t="s">
        <v>411</v>
      </c>
      <c r="C483" s="23" t="s">
        <v>0</v>
      </c>
      <c r="D483" s="23" t="s">
        <v>0</v>
      </c>
      <c r="E483" s="17">
        <f>E484+E487</f>
        <v>4215.2</v>
      </c>
      <c r="F483" s="16">
        <f t="shared" si="7"/>
        <v>0</v>
      </c>
      <c r="G483" s="6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AH483" s="36">
        <f>AH484+AH487</f>
        <v>4233.3</v>
      </c>
    </row>
    <row r="484" spans="1:34" ht="25.5" outlineLevel="2">
      <c r="A484" s="22" t="s">
        <v>412</v>
      </c>
      <c r="B484" s="23" t="s">
        <v>411</v>
      </c>
      <c r="C484" s="23" t="s">
        <v>413</v>
      </c>
      <c r="D484" s="23" t="s">
        <v>0</v>
      </c>
      <c r="E484" s="17">
        <f>E485</f>
        <v>1001.4</v>
      </c>
      <c r="F484" s="16">
        <f t="shared" si="7"/>
        <v>0</v>
      </c>
      <c r="G484" s="6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AH484" s="36">
        <f>AH485</f>
        <v>1012.9</v>
      </c>
    </row>
    <row r="485" spans="1:34" ht="12.75" outlineLevel="3">
      <c r="A485" s="22" t="s">
        <v>56</v>
      </c>
      <c r="B485" s="23" t="s">
        <v>411</v>
      </c>
      <c r="C485" s="23" t="s">
        <v>414</v>
      </c>
      <c r="D485" s="23" t="s">
        <v>0</v>
      </c>
      <c r="E485" s="17">
        <f>E486</f>
        <v>1001.4</v>
      </c>
      <c r="F485" s="16">
        <f t="shared" si="7"/>
        <v>0</v>
      </c>
      <c r="G485" s="6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AH485" s="36">
        <f>AH486</f>
        <v>1012.9</v>
      </c>
    </row>
    <row r="486" spans="1:34" ht="12.75" outlineLevel="5">
      <c r="A486" s="24" t="s">
        <v>54</v>
      </c>
      <c r="B486" s="25" t="s">
        <v>411</v>
      </c>
      <c r="C486" s="25" t="s">
        <v>414</v>
      </c>
      <c r="D486" s="25" t="s">
        <v>55</v>
      </c>
      <c r="E486" s="18">
        <v>1001.4</v>
      </c>
      <c r="F486" s="16">
        <f t="shared" si="7"/>
        <v>11.5</v>
      </c>
      <c r="G486" s="6"/>
      <c r="H486" s="4">
        <v>11.5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AH486" s="37">
        <v>1012.9</v>
      </c>
    </row>
    <row r="487" spans="1:34" ht="12.75" outlineLevel="2">
      <c r="A487" s="22" t="s">
        <v>60</v>
      </c>
      <c r="B487" s="23" t="s">
        <v>411</v>
      </c>
      <c r="C487" s="23" t="s">
        <v>61</v>
      </c>
      <c r="D487" s="23" t="s">
        <v>0</v>
      </c>
      <c r="E487" s="17">
        <f>E488+E490+E492+E494+E496+E498+E500+E502+E504+E506+E508+E510+E512+E514</f>
        <v>3213.8</v>
      </c>
      <c r="F487" s="16">
        <f t="shared" si="7"/>
        <v>0</v>
      </c>
      <c r="G487" s="6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AH487" s="36">
        <f>AH488+AH490+AH492+AH494+AH496+AH498+AH500+AH502+AH504+AH506+AH508+AH510+AH512+AH514</f>
        <v>3220.4</v>
      </c>
    </row>
    <row r="488" spans="1:34" ht="25.5" outlineLevel="4">
      <c r="A488" s="22" t="s">
        <v>90</v>
      </c>
      <c r="B488" s="23" t="s">
        <v>411</v>
      </c>
      <c r="C488" s="23" t="s">
        <v>91</v>
      </c>
      <c r="D488" s="23" t="s">
        <v>0</v>
      </c>
      <c r="E488" s="17">
        <f>E489</f>
        <v>10</v>
      </c>
      <c r="F488" s="16">
        <f t="shared" si="7"/>
        <v>0</v>
      </c>
      <c r="G488" s="6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AH488" s="36">
        <f>AH489</f>
        <v>10</v>
      </c>
    </row>
    <row r="489" spans="1:34" ht="25.5" outlineLevel="5">
      <c r="A489" s="24" t="s">
        <v>407</v>
      </c>
      <c r="B489" s="25" t="s">
        <v>411</v>
      </c>
      <c r="C489" s="25" t="s">
        <v>91</v>
      </c>
      <c r="D489" s="25" t="s">
        <v>409</v>
      </c>
      <c r="E489" s="18">
        <v>10</v>
      </c>
      <c r="F489" s="16">
        <f t="shared" si="7"/>
        <v>0</v>
      </c>
      <c r="G489" s="6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AH489" s="37">
        <v>10</v>
      </c>
    </row>
    <row r="490" spans="1:34" ht="25.5" outlineLevel="4">
      <c r="A490" s="22" t="s">
        <v>415</v>
      </c>
      <c r="B490" s="23" t="s">
        <v>411</v>
      </c>
      <c r="C490" s="23" t="s">
        <v>416</v>
      </c>
      <c r="D490" s="23" t="s">
        <v>0</v>
      </c>
      <c r="E490" s="17">
        <f>E491</f>
        <v>56.1</v>
      </c>
      <c r="F490" s="16">
        <f t="shared" si="7"/>
        <v>0</v>
      </c>
      <c r="G490" s="6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AH490" s="36">
        <f>AH491</f>
        <v>56.1</v>
      </c>
    </row>
    <row r="491" spans="1:34" ht="25.5" outlineLevel="5">
      <c r="A491" s="24" t="s">
        <v>407</v>
      </c>
      <c r="B491" s="25" t="s">
        <v>411</v>
      </c>
      <c r="C491" s="25" t="s">
        <v>416</v>
      </c>
      <c r="D491" s="25" t="s">
        <v>409</v>
      </c>
      <c r="E491" s="18">
        <v>56.1</v>
      </c>
      <c r="F491" s="16">
        <f t="shared" si="7"/>
        <v>0</v>
      </c>
      <c r="G491" s="6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AH491" s="37">
        <v>56.1</v>
      </c>
    </row>
    <row r="492" spans="1:34" ht="25.5" outlineLevel="4">
      <c r="A492" s="22" t="s">
        <v>94</v>
      </c>
      <c r="B492" s="23" t="s">
        <v>411</v>
      </c>
      <c r="C492" s="23" t="s">
        <v>95</v>
      </c>
      <c r="D492" s="23" t="s">
        <v>0</v>
      </c>
      <c r="E492" s="17">
        <f>E493</f>
        <v>70</v>
      </c>
      <c r="F492" s="16">
        <f t="shared" si="7"/>
        <v>0</v>
      </c>
      <c r="G492" s="6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AH492" s="36">
        <f>AH493</f>
        <v>70</v>
      </c>
    </row>
    <row r="493" spans="1:34" ht="25.5" outlineLevel="5">
      <c r="A493" s="24" t="s">
        <v>407</v>
      </c>
      <c r="B493" s="25" t="s">
        <v>411</v>
      </c>
      <c r="C493" s="25" t="s">
        <v>95</v>
      </c>
      <c r="D493" s="25" t="s">
        <v>409</v>
      </c>
      <c r="E493" s="18">
        <v>70</v>
      </c>
      <c r="F493" s="16">
        <f t="shared" si="7"/>
        <v>0</v>
      </c>
      <c r="G493" s="6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AH493" s="37">
        <v>70</v>
      </c>
    </row>
    <row r="494" spans="1:34" ht="12.75" outlineLevel="4">
      <c r="A494" s="22" t="s">
        <v>310</v>
      </c>
      <c r="B494" s="23" t="s">
        <v>411</v>
      </c>
      <c r="C494" s="23" t="s">
        <v>311</v>
      </c>
      <c r="D494" s="23" t="s">
        <v>0</v>
      </c>
      <c r="E494" s="17">
        <f>E495</f>
        <v>17.5</v>
      </c>
      <c r="F494" s="16">
        <f t="shared" si="7"/>
        <v>0</v>
      </c>
      <c r="G494" s="6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AH494" s="36">
        <f>AH495</f>
        <v>17.5</v>
      </c>
    </row>
    <row r="495" spans="1:34" ht="25.5" outlineLevel="5">
      <c r="A495" s="24" t="s">
        <v>407</v>
      </c>
      <c r="B495" s="25" t="s">
        <v>411</v>
      </c>
      <c r="C495" s="25" t="s">
        <v>311</v>
      </c>
      <c r="D495" s="25" t="s">
        <v>409</v>
      </c>
      <c r="E495" s="18">
        <v>17.5</v>
      </c>
      <c r="F495" s="16">
        <f t="shared" si="7"/>
        <v>0</v>
      </c>
      <c r="G495" s="6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AH495" s="37">
        <v>17.5</v>
      </c>
    </row>
    <row r="496" spans="1:34" ht="25.5" outlineLevel="4">
      <c r="A496" s="22" t="s">
        <v>208</v>
      </c>
      <c r="B496" s="23" t="s">
        <v>411</v>
      </c>
      <c r="C496" s="23" t="s">
        <v>209</v>
      </c>
      <c r="D496" s="23" t="s">
        <v>0</v>
      </c>
      <c r="E496" s="17">
        <f>E497</f>
        <v>581.7</v>
      </c>
      <c r="F496" s="16">
        <f t="shared" si="7"/>
        <v>0</v>
      </c>
      <c r="G496" s="6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AH496" s="36">
        <f>AH497</f>
        <v>588.3</v>
      </c>
    </row>
    <row r="497" spans="1:34" ht="12.75" outlineLevel="5">
      <c r="A497" s="24" t="s">
        <v>163</v>
      </c>
      <c r="B497" s="25" t="s">
        <v>411</v>
      </c>
      <c r="C497" s="25" t="s">
        <v>209</v>
      </c>
      <c r="D497" s="25" t="s">
        <v>164</v>
      </c>
      <c r="E497" s="18">
        <v>581.7</v>
      </c>
      <c r="F497" s="16">
        <f t="shared" si="7"/>
        <v>6.6</v>
      </c>
      <c r="G497" s="6"/>
      <c r="H497" s="4"/>
      <c r="I497" s="4"/>
      <c r="J497" s="4"/>
      <c r="K497" s="4"/>
      <c r="L497" s="4"/>
      <c r="M497" s="4">
        <v>6.6</v>
      </c>
      <c r="N497" s="4"/>
      <c r="O497" s="4"/>
      <c r="P497" s="4"/>
      <c r="Q497" s="4"/>
      <c r="R497" s="4"/>
      <c r="S497" s="4"/>
      <c r="T497" s="4"/>
      <c r="U497" s="4"/>
      <c r="AH497" s="37">
        <v>588.3</v>
      </c>
    </row>
    <row r="498" spans="1:34" ht="12.75" outlineLevel="4">
      <c r="A498" s="22" t="s">
        <v>312</v>
      </c>
      <c r="B498" s="23" t="s">
        <v>411</v>
      </c>
      <c r="C498" s="23" t="s">
        <v>313</v>
      </c>
      <c r="D498" s="23" t="s">
        <v>0</v>
      </c>
      <c r="E498" s="17">
        <f>E499</f>
        <v>1000</v>
      </c>
      <c r="F498" s="16">
        <f t="shared" si="7"/>
        <v>0</v>
      </c>
      <c r="G498" s="6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AH498" s="36">
        <f>AH499</f>
        <v>1000</v>
      </c>
    </row>
    <row r="499" spans="1:34" ht="25.5" outlineLevel="5">
      <c r="A499" s="24" t="s">
        <v>407</v>
      </c>
      <c r="B499" s="25" t="s">
        <v>411</v>
      </c>
      <c r="C499" s="25" t="s">
        <v>313</v>
      </c>
      <c r="D499" s="25" t="s">
        <v>409</v>
      </c>
      <c r="E499" s="18">
        <v>1000</v>
      </c>
      <c r="F499" s="16">
        <f t="shared" si="7"/>
        <v>0</v>
      </c>
      <c r="G499" s="6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AH499" s="37">
        <v>1000</v>
      </c>
    </row>
    <row r="500" spans="1:34" ht="12.75" outlineLevel="4">
      <c r="A500" s="22" t="s">
        <v>417</v>
      </c>
      <c r="B500" s="23" t="s">
        <v>411</v>
      </c>
      <c r="C500" s="23" t="s">
        <v>418</v>
      </c>
      <c r="D500" s="23" t="s">
        <v>0</v>
      </c>
      <c r="E500" s="17">
        <f>E501</f>
        <v>80</v>
      </c>
      <c r="F500" s="16">
        <f t="shared" si="7"/>
        <v>0</v>
      </c>
      <c r="G500" s="6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AH500" s="36">
        <f>AH501</f>
        <v>80</v>
      </c>
    </row>
    <row r="501" spans="1:34" ht="25.5" outlineLevel="5">
      <c r="A501" s="24" t="s">
        <v>407</v>
      </c>
      <c r="B501" s="25" t="s">
        <v>411</v>
      </c>
      <c r="C501" s="25" t="s">
        <v>418</v>
      </c>
      <c r="D501" s="25" t="s">
        <v>409</v>
      </c>
      <c r="E501" s="18">
        <v>80</v>
      </c>
      <c r="F501" s="16">
        <f t="shared" si="7"/>
        <v>0</v>
      </c>
      <c r="G501" s="6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AH501" s="37">
        <v>80</v>
      </c>
    </row>
    <row r="502" spans="1:34" ht="25.5" outlineLevel="4">
      <c r="A502" s="22" t="s">
        <v>316</v>
      </c>
      <c r="B502" s="23" t="s">
        <v>411</v>
      </c>
      <c r="C502" s="23" t="s">
        <v>317</v>
      </c>
      <c r="D502" s="23" t="s">
        <v>0</v>
      </c>
      <c r="E502" s="17">
        <f>E503</f>
        <v>2.5</v>
      </c>
      <c r="F502" s="16">
        <f t="shared" si="7"/>
        <v>0</v>
      </c>
      <c r="G502" s="6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AH502" s="36">
        <f>AH503</f>
        <v>2.5</v>
      </c>
    </row>
    <row r="503" spans="1:34" ht="25.5" outlineLevel="5">
      <c r="A503" s="24" t="s">
        <v>407</v>
      </c>
      <c r="B503" s="25" t="s">
        <v>411</v>
      </c>
      <c r="C503" s="25" t="s">
        <v>317</v>
      </c>
      <c r="D503" s="25" t="s">
        <v>409</v>
      </c>
      <c r="E503" s="18">
        <v>2.5</v>
      </c>
      <c r="F503" s="16">
        <f t="shared" si="7"/>
        <v>0</v>
      </c>
      <c r="G503" s="6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AH503" s="37">
        <v>2.5</v>
      </c>
    </row>
    <row r="504" spans="1:34" ht="12.75" outlineLevel="4">
      <c r="A504" s="22" t="s">
        <v>320</v>
      </c>
      <c r="B504" s="23" t="s">
        <v>411</v>
      </c>
      <c r="C504" s="23" t="s">
        <v>321</v>
      </c>
      <c r="D504" s="23" t="s">
        <v>0</v>
      </c>
      <c r="E504" s="17">
        <f>E505</f>
        <v>420</v>
      </c>
      <c r="F504" s="16">
        <f t="shared" si="7"/>
        <v>0</v>
      </c>
      <c r="G504" s="6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AH504" s="36">
        <f>AH505</f>
        <v>420</v>
      </c>
    </row>
    <row r="505" spans="1:34" ht="25.5" outlineLevel="5">
      <c r="A505" s="24" t="s">
        <v>407</v>
      </c>
      <c r="B505" s="25" t="s">
        <v>411</v>
      </c>
      <c r="C505" s="25" t="s">
        <v>321</v>
      </c>
      <c r="D505" s="25" t="s">
        <v>409</v>
      </c>
      <c r="E505" s="18">
        <v>420</v>
      </c>
      <c r="F505" s="16">
        <f t="shared" si="7"/>
        <v>0</v>
      </c>
      <c r="G505" s="6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AH505" s="37">
        <v>420</v>
      </c>
    </row>
    <row r="506" spans="1:34" ht="12.75" outlineLevel="4">
      <c r="A506" s="22" t="s">
        <v>322</v>
      </c>
      <c r="B506" s="23" t="s">
        <v>411</v>
      </c>
      <c r="C506" s="23" t="s">
        <v>323</v>
      </c>
      <c r="D506" s="23" t="s">
        <v>0</v>
      </c>
      <c r="E506" s="17">
        <f>E507</f>
        <v>10</v>
      </c>
      <c r="F506" s="16">
        <f t="shared" si="7"/>
        <v>0</v>
      </c>
      <c r="G506" s="6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AH506" s="36">
        <f>AH507</f>
        <v>10</v>
      </c>
    </row>
    <row r="507" spans="1:34" ht="25.5" outlineLevel="5">
      <c r="A507" s="24" t="s">
        <v>407</v>
      </c>
      <c r="B507" s="25" t="s">
        <v>411</v>
      </c>
      <c r="C507" s="25" t="s">
        <v>323</v>
      </c>
      <c r="D507" s="25" t="s">
        <v>409</v>
      </c>
      <c r="E507" s="18">
        <v>10</v>
      </c>
      <c r="F507" s="16">
        <f t="shared" si="7"/>
        <v>0</v>
      </c>
      <c r="G507" s="6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AH507" s="37">
        <v>10</v>
      </c>
    </row>
    <row r="508" spans="1:34" ht="25.5" outlineLevel="4">
      <c r="A508" s="22" t="s">
        <v>419</v>
      </c>
      <c r="B508" s="23" t="s">
        <v>411</v>
      </c>
      <c r="C508" s="23" t="s">
        <v>420</v>
      </c>
      <c r="D508" s="23" t="s">
        <v>0</v>
      </c>
      <c r="E508" s="17">
        <f>E509</f>
        <v>215</v>
      </c>
      <c r="F508" s="16">
        <f t="shared" si="7"/>
        <v>0</v>
      </c>
      <c r="G508" s="6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AH508" s="36">
        <f>AH509</f>
        <v>215</v>
      </c>
    </row>
    <row r="509" spans="1:34" ht="25.5" outlineLevel="5">
      <c r="A509" s="24" t="s">
        <v>407</v>
      </c>
      <c r="B509" s="25" t="s">
        <v>411</v>
      </c>
      <c r="C509" s="25" t="s">
        <v>420</v>
      </c>
      <c r="D509" s="25" t="s">
        <v>409</v>
      </c>
      <c r="E509" s="18">
        <v>215</v>
      </c>
      <c r="F509" s="16">
        <f t="shared" si="7"/>
        <v>0</v>
      </c>
      <c r="G509" s="6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AH509" s="37">
        <v>215</v>
      </c>
    </row>
    <row r="510" spans="1:34" ht="25.5" outlineLevel="4">
      <c r="A510" s="22" t="s">
        <v>421</v>
      </c>
      <c r="B510" s="23" t="s">
        <v>411</v>
      </c>
      <c r="C510" s="23" t="s">
        <v>422</v>
      </c>
      <c r="D510" s="23" t="s">
        <v>0</v>
      </c>
      <c r="E510" s="17">
        <f>E511</f>
        <v>10</v>
      </c>
      <c r="F510" s="16">
        <f t="shared" si="7"/>
        <v>0</v>
      </c>
      <c r="G510" s="6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AH510" s="36">
        <f>AH511</f>
        <v>10</v>
      </c>
    </row>
    <row r="511" spans="1:34" ht="25.5" outlineLevel="5">
      <c r="A511" s="24" t="s">
        <v>407</v>
      </c>
      <c r="B511" s="25" t="s">
        <v>411</v>
      </c>
      <c r="C511" s="25" t="s">
        <v>422</v>
      </c>
      <c r="D511" s="25" t="s">
        <v>409</v>
      </c>
      <c r="E511" s="18">
        <v>10</v>
      </c>
      <c r="F511" s="16">
        <f t="shared" si="7"/>
        <v>0</v>
      </c>
      <c r="G511" s="6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AH511" s="37">
        <v>10</v>
      </c>
    </row>
    <row r="512" spans="1:34" ht="25.5" outlineLevel="4">
      <c r="A512" s="22" t="s">
        <v>423</v>
      </c>
      <c r="B512" s="23" t="s">
        <v>411</v>
      </c>
      <c r="C512" s="23" t="s">
        <v>424</v>
      </c>
      <c r="D512" s="23" t="s">
        <v>0</v>
      </c>
      <c r="E512" s="17">
        <f>E513</f>
        <v>700</v>
      </c>
      <c r="F512" s="16">
        <f t="shared" si="7"/>
        <v>0</v>
      </c>
      <c r="G512" s="6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AH512" s="36">
        <f>AH513</f>
        <v>700</v>
      </c>
    </row>
    <row r="513" spans="1:34" ht="25.5" outlineLevel="5">
      <c r="A513" s="24" t="s">
        <v>407</v>
      </c>
      <c r="B513" s="25" t="s">
        <v>411</v>
      </c>
      <c r="C513" s="25" t="s">
        <v>424</v>
      </c>
      <c r="D513" s="25" t="s">
        <v>409</v>
      </c>
      <c r="E513" s="18">
        <v>700</v>
      </c>
      <c r="F513" s="16">
        <f t="shared" si="7"/>
        <v>0</v>
      </c>
      <c r="G513" s="6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AH513" s="37">
        <v>700</v>
      </c>
    </row>
    <row r="514" spans="1:34" ht="38.25" outlineLevel="4">
      <c r="A514" s="22" t="s">
        <v>64</v>
      </c>
      <c r="B514" s="23" t="s">
        <v>411</v>
      </c>
      <c r="C514" s="23" t="s">
        <v>65</v>
      </c>
      <c r="D514" s="23" t="s">
        <v>0</v>
      </c>
      <c r="E514" s="17">
        <f>E515</f>
        <v>41</v>
      </c>
      <c r="F514" s="16">
        <f t="shared" si="7"/>
        <v>0</v>
      </c>
      <c r="G514" s="6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AH514" s="36">
        <f>AH515</f>
        <v>41</v>
      </c>
    </row>
    <row r="515" spans="1:34" ht="25.5" outlineLevel="5">
      <c r="A515" s="24" t="s">
        <v>407</v>
      </c>
      <c r="B515" s="25" t="s">
        <v>411</v>
      </c>
      <c r="C515" s="25" t="s">
        <v>65</v>
      </c>
      <c r="D515" s="25" t="s">
        <v>409</v>
      </c>
      <c r="E515" s="18">
        <v>41</v>
      </c>
      <c r="F515" s="16">
        <f t="shared" si="7"/>
        <v>0</v>
      </c>
      <c r="G515" s="6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AH515" s="37">
        <v>41</v>
      </c>
    </row>
    <row r="516" spans="1:34" ht="12.75">
      <c r="A516" s="22" t="s">
        <v>425</v>
      </c>
      <c r="B516" s="23" t="s">
        <v>426</v>
      </c>
      <c r="C516" s="23" t="s">
        <v>0</v>
      </c>
      <c r="D516" s="23" t="s">
        <v>0</v>
      </c>
      <c r="E516" s="17">
        <f>E517+E521+E527+E600+E621</f>
        <v>250671.8</v>
      </c>
      <c r="F516" s="16">
        <f t="shared" si="7"/>
        <v>0</v>
      </c>
      <c r="G516" s="6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AH516" s="36">
        <f>AH517+AH521+AH527+AH600+AH621</f>
        <v>251010.8</v>
      </c>
    </row>
    <row r="517" spans="1:34" ht="12.75" outlineLevel="1">
      <c r="A517" s="22" t="s">
        <v>427</v>
      </c>
      <c r="B517" s="23" t="s">
        <v>428</v>
      </c>
      <c r="C517" s="23" t="s">
        <v>0</v>
      </c>
      <c r="D517" s="23" t="s">
        <v>0</v>
      </c>
      <c r="E517" s="17">
        <f>E518</f>
        <v>92</v>
      </c>
      <c r="F517" s="16">
        <f t="shared" si="7"/>
        <v>0</v>
      </c>
      <c r="G517" s="6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AH517" s="36">
        <f>AH518</f>
        <v>159.6</v>
      </c>
    </row>
    <row r="518" spans="1:34" ht="12.75" outlineLevel="2">
      <c r="A518" s="22" t="s">
        <v>429</v>
      </c>
      <c r="B518" s="23" t="s">
        <v>428</v>
      </c>
      <c r="C518" s="23" t="s">
        <v>430</v>
      </c>
      <c r="D518" s="23" t="s">
        <v>0</v>
      </c>
      <c r="E518" s="17">
        <f>E519</f>
        <v>92</v>
      </c>
      <c r="F518" s="16">
        <f t="shared" si="7"/>
        <v>0</v>
      </c>
      <c r="G518" s="6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AH518" s="36">
        <f>AH519</f>
        <v>159.6</v>
      </c>
    </row>
    <row r="519" spans="1:34" ht="25.5" outlineLevel="3">
      <c r="A519" s="22" t="s">
        <v>431</v>
      </c>
      <c r="B519" s="23" t="s">
        <v>428</v>
      </c>
      <c r="C519" s="23" t="s">
        <v>432</v>
      </c>
      <c r="D519" s="23" t="s">
        <v>0</v>
      </c>
      <c r="E519" s="17">
        <f>E520</f>
        <v>92</v>
      </c>
      <c r="F519" s="16">
        <f t="shared" si="7"/>
        <v>0</v>
      </c>
      <c r="G519" s="6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AH519" s="36">
        <f>AH520</f>
        <v>159.6</v>
      </c>
    </row>
    <row r="520" spans="1:34" ht="12.75" outlineLevel="5">
      <c r="A520" s="24" t="s">
        <v>88</v>
      </c>
      <c r="B520" s="25" t="s">
        <v>428</v>
      </c>
      <c r="C520" s="25" t="s">
        <v>432</v>
      </c>
      <c r="D520" s="25" t="s">
        <v>89</v>
      </c>
      <c r="E520" s="18">
        <v>92</v>
      </c>
      <c r="F520" s="16">
        <f t="shared" si="7"/>
        <v>67.6</v>
      </c>
      <c r="G520" s="6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>
        <v>67.6</v>
      </c>
      <c r="AH520" s="37">
        <v>159.6</v>
      </c>
    </row>
    <row r="521" spans="1:34" ht="12.75" outlineLevel="1">
      <c r="A521" s="22" t="s">
        <v>433</v>
      </c>
      <c r="B521" s="23" t="s">
        <v>434</v>
      </c>
      <c r="C521" s="23" t="s">
        <v>0</v>
      </c>
      <c r="D521" s="23" t="s">
        <v>0</v>
      </c>
      <c r="E521" s="17">
        <f>E522</f>
        <v>15227.8</v>
      </c>
      <c r="F521" s="16">
        <f t="shared" si="7"/>
        <v>0</v>
      </c>
      <c r="G521" s="6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AH521" s="36">
        <f>AH522</f>
        <v>15492.3</v>
      </c>
    </row>
    <row r="522" spans="1:34" ht="12.75" outlineLevel="2">
      <c r="A522" s="22" t="s">
        <v>435</v>
      </c>
      <c r="B522" s="23" t="s">
        <v>434</v>
      </c>
      <c r="C522" s="23" t="s">
        <v>436</v>
      </c>
      <c r="D522" s="23" t="s">
        <v>0</v>
      </c>
      <c r="E522" s="17">
        <f>E523</f>
        <v>15227.8</v>
      </c>
      <c r="F522" s="16">
        <f t="shared" si="7"/>
        <v>0</v>
      </c>
      <c r="G522" s="6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AH522" s="36">
        <f>AH523</f>
        <v>15492.3</v>
      </c>
    </row>
    <row r="523" spans="1:34" ht="12.75" outlineLevel="3">
      <c r="A523" s="22" t="s">
        <v>56</v>
      </c>
      <c r="B523" s="23" t="s">
        <v>434</v>
      </c>
      <c r="C523" s="23" t="s">
        <v>437</v>
      </c>
      <c r="D523" s="23" t="s">
        <v>0</v>
      </c>
      <c r="E523" s="17">
        <f>E524</f>
        <v>15227.8</v>
      </c>
      <c r="F523" s="16">
        <f t="shared" si="7"/>
        <v>0</v>
      </c>
      <c r="G523" s="6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AH523" s="36">
        <f>AH524</f>
        <v>15492.3</v>
      </c>
    </row>
    <row r="524" spans="1:34" ht="25.5" outlineLevel="4">
      <c r="A524" s="22" t="s">
        <v>438</v>
      </c>
      <c r="B524" s="23" t="s">
        <v>434</v>
      </c>
      <c r="C524" s="23" t="s">
        <v>439</v>
      </c>
      <c r="D524" s="23" t="s">
        <v>0</v>
      </c>
      <c r="E524" s="17">
        <f>SUM(E525:E526)</f>
        <v>15227.8</v>
      </c>
      <c r="F524" s="16">
        <f t="shared" si="7"/>
        <v>0</v>
      </c>
      <c r="G524" s="6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AH524" s="36">
        <f>SUM(AH525:AH526)</f>
        <v>15492.3</v>
      </c>
    </row>
    <row r="525" spans="1:34" ht="12.75" outlineLevel="5">
      <c r="A525" s="24" t="s">
        <v>54</v>
      </c>
      <c r="B525" s="25" t="s">
        <v>434</v>
      </c>
      <c r="C525" s="25" t="s">
        <v>439</v>
      </c>
      <c r="D525" s="25" t="s">
        <v>55</v>
      </c>
      <c r="E525" s="18">
        <v>15212</v>
      </c>
      <c r="F525" s="16">
        <f t="shared" si="7"/>
        <v>264.5</v>
      </c>
      <c r="G525" s="6"/>
      <c r="H525" s="4">
        <v>264.5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AH525" s="37">
        <v>15476.5</v>
      </c>
    </row>
    <row r="526" spans="1:34" ht="25.5" outlineLevel="5">
      <c r="A526" s="24" t="s">
        <v>165</v>
      </c>
      <c r="B526" s="25" t="s">
        <v>434</v>
      </c>
      <c r="C526" s="25" t="s">
        <v>439</v>
      </c>
      <c r="D526" s="25" t="s">
        <v>166</v>
      </c>
      <c r="E526" s="18">
        <v>15.8</v>
      </c>
      <c r="F526" s="16">
        <f aca="true" t="shared" si="8" ref="F526:F589">SUM(G526:U526)</f>
        <v>0</v>
      </c>
      <c r="G526" s="6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AH526" s="37">
        <v>15.8</v>
      </c>
    </row>
    <row r="527" spans="1:34" ht="12.75" outlineLevel="1">
      <c r="A527" s="22" t="s">
        <v>440</v>
      </c>
      <c r="B527" s="23" t="s">
        <v>441</v>
      </c>
      <c r="C527" s="23" t="s">
        <v>0</v>
      </c>
      <c r="D527" s="23" t="s">
        <v>0</v>
      </c>
      <c r="E527" s="17">
        <f>E528+E531+E534+E573+E576+E579</f>
        <v>200248.4</v>
      </c>
      <c r="F527" s="16">
        <f t="shared" si="8"/>
        <v>0</v>
      </c>
      <c r="G527" s="6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AH527" s="36">
        <f>AH528+AH531+AH534+AH573+AH576+AH579</f>
        <v>200248.4</v>
      </c>
    </row>
    <row r="528" spans="1:34" ht="12.75" outlineLevel="2">
      <c r="A528" s="22" t="s">
        <v>31</v>
      </c>
      <c r="B528" s="23" t="s">
        <v>441</v>
      </c>
      <c r="C528" s="23" t="s">
        <v>33</v>
      </c>
      <c r="D528" s="23" t="s">
        <v>0</v>
      </c>
      <c r="E528" s="17">
        <f>E529</f>
        <v>518.5</v>
      </c>
      <c r="F528" s="16">
        <f t="shared" si="8"/>
        <v>0</v>
      </c>
      <c r="G528" s="6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AH528" s="36">
        <f>AH529</f>
        <v>518.5</v>
      </c>
    </row>
    <row r="529" spans="1:34" ht="12.75" outlineLevel="3">
      <c r="A529" s="22" t="s">
        <v>34</v>
      </c>
      <c r="B529" s="23" t="s">
        <v>441</v>
      </c>
      <c r="C529" s="23" t="s">
        <v>35</v>
      </c>
      <c r="D529" s="23" t="s">
        <v>0</v>
      </c>
      <c r="E529" s="17">
        <f>E530</f>
        <v>518.5</v>
      </c>
      <c r="F529" s="16">
        <f t="shared" si="8"/>
        <v>0</v>
      </c>
      <c r="G529" s="6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AH529" s="36">
        <f>AH530</f>
        <v>518.5</v>
      </c>
    </row>
    <row r="530" spans="1:34" ht="12.75" outlineLevel="5">
      <c r="A530" s="24" t="s">
        <v>36</v>
      </c>
      <c r="B530" s="25" t="s">
        <v>441</v>
      </c>
      <c r="C530" s="25" t="s">
        <v>35</v>
      </c>
      <c r="D530" s="25" t="s">
        <v>37</v>
      </c>
      <c r="E530" s="18">
        <v>518.5</v>
      </c>
      <c r="F530" s="16">
        <f t="shared" si="8"/>
        <v>0</v>
      </c>
      <c r="G530" s="6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AH530" s="37">
        <v>518.5</v>
      </c>
    </row>
    <row r="531" spans="1:34" ht="25.5" outlineLevel="2">
      <c r="A531" s="22" t="s">
        <v>442</v>
      </c>
      <c r="B531" s="23" t="s">
        <v>441</v>
      </c>
      <c r="C531" s="23" t="s">
        <v>443</v>
      </c>
      <c r="D531" s="23" t="s">
        <v>0</v>
      </c>
      <c r="E531" s="17">
        <f>E532</f>
        <v>629.6</v>
      </c>
      <c r="F531" s="16">
        <f t="shared" si="8"/>
        <v>0</v>
      </c>
      <c r="G531" s="6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AH531" s="36">
        <f>AH532</f>
        <v>629.6</v>
      </c>
    </row>
    <row r="532" spans="1:34" ht="12.75" outlineLevel="3">
      <c r="A532" s="22" t="s">
        <v>444</v>
      </c>
      <c r="B532" s="23" t="s">
        <v>441</v>
      </c>
      <c r="C532" s="23" t="s">
        <v>445</v>
      </c>
      <c r="D532" s="23" t="s">
        <v>0</v>
      </c>
      <c r="E532" s="17">
        <f>E533</f>
        <v>629.6</v>
      </c>
      <c r="F532" s="16">
        <f t="shared" si="8"/>
        <v>0</v>
      </c>
      <c r="G532" s="6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AH532" s="36">
        <f>AH533</f>
        <v>629.6</v>
      </c>
    </row>
    <row r="533" spans="1:34" ht="12.75" outlineLevel="5">
      <c r="A533" s="24" t="s">
        <v>88</v>
      </c>
      <c r="B533" s="25" t="s">
        <v>441</v>
      </c>
      <c r="C533" s="25" t="s">
        <v>445</v>
      </c>
      <c r="D533" s="25" t="s">
        <v>89</v>
      </c>
      <c r="E533" s="18">
        <v>629.6</v>
      </c>
      <c r="F533" s="16">
        <f t="shared" si="8"/>
        <v>0</v>
      </c>
      <c r="G533" s="6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AH533" s="37">
        <v>629.6</v>
      </c>
    </row>
    <row r="534" spans="1:34" ht="12.75" outlineLevel="2">
      <c r="A534" s="22" t="s">
        <v>446</v>
      </c>
      <c r="B534" s="23" t="s">
        <v>441</v>
      </c>
      <c r="C534" s="23" t="s">
        <v>447</v>
      </c>
      <c r="D534" s="23" t="s">
        <v>0</v>
      </c>
      <c r="E534" s="17">
        <f>E535+E538+E541+E552+E556+E558+E560+E562</f>
        <v>187808.19999999998</v>
      </c>
      <c r="F534" s="16">
        <f t="shared" si="8"/>
        <v>0</v>
      </c>
      <c r="G534" s="6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AH534" s="36">
        <f>AH535+AH538+AH541+AH552+AH556+AH558+AH560+AH562</f>
        <v>187808.19999999998</v>
      </c>
    </row>
    <row r="535" spans="1:34" ht="25.5" outlineLevel="3">
      <c r="A535" s="22" t="s">
        <v>448</v>
      </c>
      <c r="B535" s="23" t="s">
        <v>441</v>
      </c>
      <c r="C535" s="23" t="s">
        <v>449</v>
      </c>
      <c r="D535" s="23" t="s">
        <v>0</v>
      </c>
      <c r="E535" s="17">
        <f>E536</f>
        <v>1010.8</v>
      </c>
      <c r="F535" s="16">
        <f t="shared" si="8"/>
        <v>0</v>
      </c>
      <c r="G535" s="6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AH535" s="36">
        <f>AH536</f>
        <v>1010.8</v>
      </c>
    </row>
    <row r="536" spans="1:34" ht="38.25" outlineLevel="4">
      <c r="A536" s="22" t="s">
        <v>450</v>
      </c>
      <c r="B536" s="23" t="s">
        <v>441</v>
      </c>
      <c r="C536" s="23" t="s">
        <v>451</v>
      </c>
      <c r="D536" s="23" t="s">
        <v>0</v>
      </c>
      <c r="E536" s="17">
        <f>E537</f>
        <v>1010.8</v>
      </c>
      <c r="F536" s="16">
        <f t="shared" si="8"/>
        <v>0</v>
      </c>
      <c r="G536" s="6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AH536" s="36">
        <f>AH537</f>
        <v>1010.8</v>
      </c>
    </row>
    <row r="537" spans="1:34" ht="12.75" outlineLevel="5">
      <c r="A537" s="24" t="s">
        <v>88</v>
      </c>
      <c r="B537" s="25" t="s">
        <v>441</v>
      </c>
      <c r="C537" s="25" t="s">
        <v>451</v>
      </c>
      <c r="D537" s="25" t="s">
        <v>89</v>
      </c>
      <c r="E537" s="18">
        <v>1010.8</v>
      </c>
      <c r="F537" s="16">
        <f t="shared" si="8"/>
        <v>0</v>
      </c>
      <c r="G537" s="6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AH537" s="37">
        <v>1010.8</v>
      </c>
    </row>
    <row r="538" spans="1:34" ht="38.25" outlineLevel="3">
      <c r="A538" s="22" t="s">
        <v>452</v>
      </c>
      <c r="B538" s="23" t="s">
        <v>441</v>
      </c>
      <c r="C538" s="23" t="s">
        <v>453</v>
      </c>
      <c r="D538" s="23" t="s">
        <v>0</v>
      </c>
      <c r="E538" s="17">
        <f>E539</f>
        <v>5391.2</v>
      </c>
      <c r="F538" s="16">
        <f t="shared" si="8"/>
        <v>0</v>
      </c>
      <c r="G538" s="6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AH538" s="36">
        <f>AH539</f>
        <v>5391.2</v>
      </c>
    </row>
    <row r="539" spans="1:34" ht="25.5" outlineLevel="4">
      <c r="A539" s="22" t="s">
        <v>454</v>
      </c>
      <c r="B539" s="23" t="s">
        <v>441</v>
      </c>
      <c r="C539" s="23" t="s">
        <v>455</v>
      </c>
      <c r="D539" s="23" t="s">
        <v>0</v>
      </c>
      <c r="E539" s="17">
        <f>E540</f>
        <v>5391.2</v>
      </c>
      <c r="F539" s="16">
        <f t="shared" si="8"/>
        <v>0</v>
      </c>
      <c r="G539" s="6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AH539" s="36">
        <f>AH540</f>
        <v>5391.2</v>
      </c>
    </row>
    <row r="540" spans="1:34" ht="12.75" outlineLevel="5">
      <c r="A540" s="24" t="s">
        <v>88</v>
      </c>
      <c r="B540" s="25" t="s">
        <v>441</v>
      </c>
      <c r="C540" s="25" t="s">
        <v>455</v>
      </c>
      <c r="D540" s="25" t="s">
        <v>89</v>
      </c>
      <c r="E540" s="18">
        <v>5391.2</v>
      </c>
      <c r="F540" s="16">
        <f t="shared" si="8"/>
        <v>0</v>
      </c>
      <c r="G540" s="6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AH540" s="37">
        <v>5391.2</v>
      </c>
    </row>
    <row r="541" spans="1:34" ht="12.75" outlineLevel="3">
      <c r="A541" s="22" t="s">
        <v>456</v>
      </c>
      <c r="B541" s="23" t="s">
        <v>441</v>
      </c>
      <c r="C541" s="23" t="s">
        <v>457</v>
      </c>
      <c r="D541" s="23" t="s">
        <v>0</v>
      </c>
      <c r="E541" s="17">
        <f>E542+E544+E546+E548+E550</f>
        <v>25267.8</v>
      </c>
      <c r="F541" s="16">
        <f t="shared" si="8"/>
        <v>0</v>
      </c>
      <c r="G541" s="6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AH541" s="36">
        <f>AH542+AH544+AH546+AH548+AH550</f>
        <v>25267.8</v>
      </c>
    </row>
    <row r="542" spans="1:34" ht="12.75" outlineLevel="4">
      <c r="A542" s="22" t="s">
        <v>456</v>
      </c>
      <c r="B542" s="23" t="s">
        <v>441</v>
      </c>
      <c r="C542" s="23" t="s">
        <v>457</v>
      </c>
      <c r="D542" s="23" t="s">
        <v>0</v>
      </c>
      <c r="E542" s="17">
        <f>E543</f>
        <v>1076.2</v>
      </c>
      <c r="F542" s="16">
        <f t="shared" si="8"/>
        <v>0</v>
      </c>
      <c r="G542" s="6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AH542" s="36">
        <f>AH543</f>
        <v>1076.2</v>
      </c>
    </row>
    <row r="543" spans="1:34" ht="12.75" outlineLevel="5">
      <c r="A543" s="24" t="s">
        <v>88</v>
      </c>
      <c r="B543" s="25" t="s">
        <v>441</v>
      </c>
      <c r="C543" s="25" t="s">
        <v>457</v>
      </c>
      <c r="D543" s="25" t="s">
        <v>89</v>
      </c>
      <c r="E543" s="18">
        <v>1076.2</v>
      </c>
      <c r="F543" s="16">
        <f t="shared" si="8"/>
        <v>0</v>
      </c>
      <c r="G543" s="6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AH543" s="37">
        <v>1076.2</v>
      </c>
    </row>
    <row r="544" spans="1:34" ht="38.25" outlineLevel="4">
      <c r="A544" s="22" t="s">
        <v>458</v>
      </c>
      <c r="B544" s="23" t="s">
        <v>441</v>
      </c>
      <c r="C544" s="23" t="s">
        <v>459</v>
      </c>
      <c r="D544" s="23" t="s">
        <v>0</v>
      </c>
      <c r="E544" s="17">
        <f>E545</f>
        <v>7157.2</v>
      </c>
      <c r="F544" s="16">
        <f t="shared" si="8"/>
        <v>0</v>
      </c>
      <c r="G544" s="6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AH544" s="36">
        <f>AH545</f>
        <v>7157.2</v>
      </c>
    </row>
    <row r="545" spans="1:34" ht="12.75" outlineLevel="5">
      <c r="A545" s="24" t="s">
        <v>88</v>
      </c>
      <c r="B545" s="25" t="s">
        <v>441</v>
      </c>
      <c r="C545" s="25" t="s">
        <v>459</v>
      </c>
      <c r="D545" s="25" t="s">
        <v>89</v>
      </c>
      <c r="E545" s="18">
        <v>7157.2</v>
      </c>
      <c r="F545" s="16">
        <f t="shared" si="8"/>
        <v>0</v>
      </c>
      <c r="G545" s="6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AH545" s="37">
        <v>7157.2</v>
      </c>
    </row>
    <row r="546" spans="1:34" ht="38.25" outlineLevel="4">
      <c r="A546" s="22" t="s">
        <v>460</v>
      </c>
      <c r="B546" s="23" t="s">
        <v>441</v>
      </c>
      <c r="C546" s="23" t="s">
        <v>461</v>
      </c>
      <c r="D546" s="23" t="s">
        <v>0</v>
      </c>
      <c r="E546" s="17">
        <f>E547</f>
        <v>13519.9</v>
      </c>
      <c r="F546" s="16">
        <f t="shared" si="8"/>
        <v>0</v>
      </c>
      <c r="G546" s="6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AH546" s="36">
        <f>AH547</f>
        <v>13519.9</v>
      </c>
    </row>
    <row r="547" spans="1:34" ht="12.75" outlineLevel="5">
      <c r="A547" s="24" t="s">
        <v>88</v>
      </c>
      <c r="B547" s="25" t="s">
        <v>441</v>
      </c>
      <c r="C547" s="25" t="s">
        <v>461</v>
      </c>
      <c r="D547" s="25" t="s">
        <v>89</v>
      </c>
      <c r="E547" s="18">
        <v>13519.9</v>
      </c>
      <c r="F547" s="16">
        <f t="shared" si="8"/>
        <v>0</v>
      </c>
      <c r="G547" s="6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AH547" s="37">
        <v>13519.9</v>
      </c>
    </row>
    <row r="548" spans="1:34" ht="38.25" outlineLevel="4">
      <c r="A548" s="22" t="s">
        <v>462</v>
      </c>
      <c r="B548" s="23" t="s">
        <v>441</v>
      </c>
      <c r="C548" s="23" t="s">
        <v>463</v>
      </c>
      <c r="D548" s="23" t="s">
        <v>0</v>
      </c>
      <c r="E548" s="17">
        <f>E549</f>
        <v>682.2</v>
      </c>
      <c r="F548" s="16">
        <f t="shared" si="8"/>
        <v>0</v>
      </c>
      <c r="G548" s="6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AH548" s="36">
        <f>AH549</f>
        <v>682.2</v>
      </c>
    </row>
    <row r="549" spans="1:34" ht="12.75" outlineLevel="5">
      <c r="A549" s="24" t="s">
        <v>88</v>
      </c>
      <c r="B549" s="25" t="s">
        <v>441</v>
      </c>
      <c r="C549" s="25" t="s">
        <v>463</v>
      </c>
      <c r="D549" s="25" t="s">
        <v>89</v>
      </c>
      <c r="E549" s="18">
        <v>682.2</v>
      </c>
      <c r="F549" s="16">
        <f t="shared" si="8"/>
        <v>0</v>
      </c>
      <c r="G549" s="6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AH549" s="37">
        <v>682.2</v>
      </c>
    </row>
    <row r="550" spans="1:34" ht="25.5" outlineLevel="4">
      <c r="A550" s="22" t="s">
        <v>464</v>
      </c>
      <c r="B550" s="23" t="s">
        <v>441</v>
      </c>
      <c r="C550" s="23" t="s">
        <v>465</v>
      </c>
      <c r="D550" s="23" t="s">
        <v>0</v>
      </c>
      <c r="E550" s="17">
        <f>E551</f>
        <v>2832.3</v>
      </c>
      <c r="F550" s="16">
        <f t="shared" si="8"/>
        <v>0</v>
      </c>
      <c r="G550" s="6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AH550" s="36">
        <f>AH551</f>
        <v>2832.3</v>
      </c>
    </row>
    <row r="551" spans="1:34" ht="12.75" outlineLevel="5">
      <c r="A551" s="24" t="s">
        <v>88</v>
      </c>
      <c r="B551" s="25" t="s">
        <v>441</v>
      </c>
      <c r="C551" s="25" t="s">
        <v>465</v>
      </c>
      <c r="D551" s="25" t="s">
        <v>89</v>
      </c>
      <c r="E551" s="18">
        <v>2832.3</v>
      </c>
      <c r="F551" s="16">
        <f t="shared" si="8"/>
        <v>0</v>
      </c>
      <c r="G551" s="6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AH551" s="37">
        <v>2832.3</v>
      </c>
    </row>
    <row r="552" spans="1:34" ht="38.25" outlineLevel="3">
      <c r="A552" s="22" t="s">
        <v>466</v>
      </c>
      <c r="B552" s="23" t="s">
        <v>441</v>
      </c>
      <c r="C552" s="23" t="s">
        <v>467</v>
      </c>
      <c r="D552" s="23" t="s">
        <v>0</v>
      </c>
      <c r="E552" s="17">
        <f>E553</f>
        <v>3438</v>
      </c>
      <c r="F552" s="16">
        <f t="shared" si="8"/>
        <v>0</v>
      </c>
      <c r="G552" s="6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AH552" s="36">
        <f>AH553</f>
        <v>3438</v>
      </c>
    </row>
    <row r="553" spans="1:34" ht="51" outlineLevel="4">
      <c r="A553" s="22" t="s">
        <v>468</v>
      </c>
      <c r="B553" s="23" t="s">
        <v>441</v>
      </c>
      <c r="C553" s="23" t="s">
        <v>469</v>
      </c>
      <c r="D553" s="23" t="s">
        <v>0</v>
      </c>
      <c r="E553" s="17">
        <f>SUM(E554:E555)</f>
        <v>3438</v>
      </c>
      <c r="F553" s="16">
        <f t="shared" si="8"/>
        <v>0</v>
      </c>
      <c r="G553" s="6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AH553" s="36">
        <f>SUM(AH554:AH555)</f>
        <v>3438</v>
      </c>
    </row>
    <row r="554" spans="1:34" ht="12.75" outlineLevel="5">
      <c r="A554" s="24" t="s">
        <v>88</v>
      </c>
      <c r="B554" s="25" t="s">
        <v>441</v>
      </c>
      <c r="C554" s="25" t="s">
        <v>469</v>
      </c>
      <c r="D554" s="25" t="s">
        <v>89</v>
      </c>
      <c r="E554" s="18">
        <v>3029.6</v>
      </c>
      <c r="F554" s="16">
        <f t="shared" si="8"/>
        <v>0</v>
      </c>
      <c r="G554" s="6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AH554" s="37">
        <v>3029.6</v>
      </c>
    </row>
    <row r="555" spans="1:34" ht="25.5" outlineLevel="5">
      <c r="A555" s="24" t="s">
        <v>165</v>
      </c>
      <c r="B555" s="25" t="s">
        <v>441</v>
      </c>
      <c r="C555" s="25" t="s">
        <v>469</v>
      </c>
      <c r="D555" s="25" t="s">
        <v>166</v>
      </c>
      <c r="E555" s="18">
        <v>408.4</v>
      </c>
      <c r="F555" s="16">
        <f t="shared" si="8"/>
        <v>0</v>
      </c>
      <c r="G555" s="6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AH555" s="37">
        <v>408.4</v>
      </c>
    </row>
    <row r="556" spans="1:34" ht="38.25" outlineLevel="3">
      <c r="A556" s="22" t="s">
        <v>470</v>
      </c>
      <c r="B556" s="23" t="s">
        <v>441</v>
      </c>
      <c r="C556" s="23" t="s">
        <v>471</v>
      </c>
      <c r="D556" s="23" t="s">
        <v>0</v>
      </c>
      <c r="E556" s="17">
        <f>E557</f>
        <v>19</v>
      </c>
      <c r="F556" s="16">
        <f t="shared" si="8"/>
        <v>0</v>
      </c>
      <c r="G556" s="6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AH556" s="36">
        <f>AH557</f>
        <v>19</v>
      </c>
    </row>
    <row r="557" spans="1:34" ht="12.75" outlineLevel="5">
      <c r="A557" s="24" t="s">
        <v>88</v>
      </c>
      <c r="B557" s="25" t="s">
        <v>441</v>
      </c>
      <c r="C557" s="25" t="s">
        <v>471</v>
      </c>
      <c r="D557" s="25" t="s">
        <v>89</v>
      </c>
      <c r="E557" s="18">
        <v>19</v>
      </c>
      <c r="F557" s="16">
        <f t="shared" si="8"/>
        <v>0</v>
      </c>
      <c r="G557" s="6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AH557" s="37">
        <v>19</v>
      </c>
    </row>
    <row r="558" spans="1:34" ht="25.5" outlineLevel="3">
      <c r="A558" s="22" t="s">
        <v>472</v>
      </c>
      <c r="B558" s="23" t="s">
        <v>441</v>
      </c>
      <c r="C558" s="23" t="s">
        <v>473</v>
      </c>
      <c r="D558" s="23" t="s">
        <v>0</v>
      </c>
      <c r="E558" s="17">
        <f>E559</f>
        <v>33597</v>
      </c>
      <c r="F558" s="16">
        <f t="shared" si="8"/>
        <v>0</v>
      </c>
      <c r="G558" s="6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AH558" s="36">
        <f>AH559</f>
        <v>33597</v>
      </c>
    </row>
    <row r="559" spans="1:34" ht="12.75" outlineLevel="5">
      <c r="A559" s="24" t="s">
        <v>88</v>
      </c>
      <c r="B559" s="25" t="s">
        <v>441</v>
      </c>
      <c r="C559" s="25" t="s">
        <v>473</v>
      </c>
      <c r="D559" s="25" t="s">
        <v>89</v>
      </c>
      <c r="E559" s="18">
        <v>33597</v>
      </c>
      <c r="F559" s="16">
        <f t="shared" si="8"/>
        <v>0</v>
      </c>
      <c r="G559" s="6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AH559" s="37">
        <v>33597</v>
      </c>
    </row>
    <row r="560" spans="1:34" ht="51" outlineLevel="3">
      <c r="A560" s="22" t="s">
        <v>474</v>
      </c>
      <c r="B560" s="23" t="s">
        <v>441</v>
      </c>
      <c r="C560" s="23" t="s">
        <v>475</v>
      </c>
      <c r="D560" s="23" t="s">
        <v>0</v>
      </c>
      <c r="E560" s="17">
        <f>E561</f>
        <v>35335.1</v>
      </c>
      <c r="F560" s="16">
        <f t="shared" si="8"/>
        <v>0</v>
      </c>
      <c r="G560" s="6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AH560" s="36">
        <f>AH561</f>
        <v>35335.1</v>
      </c>
    </row>
    <row r="561" spans="1:34" ht="12.75" outlineLevel="5">
      <c r="A561" s="24" t="s">
        <v>88</v>
      </c>
      <c r="B561" s="25" t="s">
        <v>441</v>
      </c>
      <c r="C561" s="25" t="s">
        <v>475</v>
      </c>
      <c r="D561" s="25" t="s">
        <v>89</v>
      </c>
      <c r="E561" s="18">
        <v>35335.1</v>
      </c>
      <c r="F561" s="16">
        <f t="shared" si="8"/>
        <v>0</v>
      </c>
      <c r="G561" s="6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AH561" s="37">
        <v>35335.1</v>
      </c>
    </row>
    <row r="562" spans="1:34" ht="12.75" outlineLevel="3">
      <c r="A562" s="22" t="s">
        <v>476</v>
      </c>
      <c r="B562" s="23" t="s">
        <v>441</v>
      </c>
      <c r="C562" s="23" t="s">
        <v>477</v>
      </c>
      <c r="D562" s="23" t="s">
        <v>0</v>
      </c>
      <c r="E562" s="17">
        <f>E563+E565+E567+E569+E571</f>
        <v>83749.29999999999</v>
      </c>
      <c r="F562" s="16">
        <f t="shared" si="8"/>
        <v>0</v>
      </c>
      <c r="G562" s="6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AH562" s="36">
        <f>AH563+AH565+AH567+AH569+AH571</f>
        <v>83749.29999999999</v>
      </c>
    </row>
    <row r="563" spans="1:34" ht="12.75" outlineLevel="4">
      <c r="A563" s="22" t="s">
        <v>478</v>
      </c>
      <c r="B563" s="23" t="s">
        <v>441</v>
      </c>
      <c r="C563" s="23" t="s">
        <v>479</v>
      </c>
      <c r="D563" s="23" t="s">
        <v>0</v>
      </c>
      <c r="E563" s="17">
        <f>E564</f>
        <v>23500.8</v>
      </c>
      <c r="F563" s="16">
        <f t="shared" si="8"/>
        <v>0</v>
      </c>
      <c r="G563" s="6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AH563" s="36">
        <f>AH564</f>
        <v>23500.8</v>
      </c>
    </row>
    <row r="564" spans="1:34" ht="12.75" outlineLevel="5">
      <c r="A564" s="24" t="s">
        <v>88</v>
      </c>
      <c r="B564" s="25" t="s">
        <v>441</v>
      </c>
      <c r="C564" s="25" t="s">
        <v>479</v>
      </c>
      <c r="D564" s="25" t="s">
        <v>89</v>
      </c>
      <c r="E564" s="18">
        <v>23500.8</v>
      </c>
      <c r="F564" s="16">
        <f t="shared" si="8"/>
        <v>0</v>
      </c>
      <c r="G564" s="6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AH564" s="37">
        <v>23500.8</v>
      </c>
    </row>
    <row r="565" spans="1:34" ht="38.25" outlineLevel="4">
      <c r="A565" s="22" t="s">
        <v>480</v>
      </c>
      <c r="B565" s="23" t="s">
        <v>441</v>
      </c>
      <c r="C565" s="23" t="s">
        <v>481</v>
      </c>
      <c r="D565" s="23" t="s">
        <v>0</v>
      </c>
      <c r="E565" s="17">
        <f>E566</f>
        <v>19198.6</v>
      </c>
      <c r="F565" s="16">
        <f t="shared" si="8"/>
        <v>0</v>
      </c>
      <c r="G565" s="6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AH565" s="36">
        <f>AH566</f>
        <v>19198.6</v>
      </c>
    </row>
    <row r="566" spans="1:34" ht="12.75" outlineLevel="5">
      <c r="A566" s="24" t="s">
        <v>88</v>
      </c>
      <c r="B566" s="25" t="s">
        <v>441</v>
      </c>
      <c r="C566" s="25" t="s">
        <v>481</v>
      </c>
      <c r="D566" s="25" t="s">
        <v>89</v>
      </c>
      <c r="E566" s="18">
        <v>19198.6</v>
      </c>
      <c r="F566" s="16">
        <f t="shared" si="8"/>
        <v>0</v>
      </c>
      <c r="G566" s="6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AH566" s="37">
        <v>19198.6</v>
      </c>
    </row>
    <row r="567" spans="1:34" ht="25.5" outlineLevel="4">
      <c r="A567" s="22" t="s">
        <v>482</v>
      </c>
      <c r="B567" s="23" t="s">
        <v>441</v>
      </c>
      <c r="C567" s="23" t="s">
        <v>483</v>
      </c>
      <c r="D567" s="23" t="s">
        <v>0</v>
      </c>
      <c r="E567" s="17">
        <f>E568</f>
        <v>37628.2</v>
      </c>
      <c r="F567" s="16">
        <f t="shared" si="8"/>
        <v>0</v>
      </c>
      <c r="G567" s="6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AH567" s="36">
        <f>AH568</f>
        <v>37628.2</v>
      </c>
    </row>
    <row r="568" spans="1:34" ht="12.75" outlineLevel="5">
      <c r="A568" s="24" t="s">
        <v>88</v>
      </c>
      <c r="B568" s="25" t="s">
        <v>441</v>
      </c>
      <c r="C568" s="25" t="s">
        <v>483</v>
      </c>
      <c r="D568" s="25" t="s">
        <v>89</v>
      </c>
      <c r="E568" s="18">
        <v>37628.2</v>
      </c>
      <c r="F568" s="16">
        <f t="shared" si="8"/>
        <v>0</v>
      </c>
      <c r="G568" s="6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AH568" s="37">
        <v>37628.2</v>
      </c>
    </row>
    <row r="569" spans="1:34" ht="51" outlineLevel="4">
      <c r="A569" s="22" t="s">
        <v>484</v>
      </c>
      <c r="B569" s="23" t="s">
        <v>441</v>
      </c>
      <c r="C569" s="23" t="s">
        <v>485</v>
      </c>
      <c r="D569" s="23" t="s">
        <v>0</v>
      </c>
      <c r="E569" s="17">
        <f>E570</f>
        <v>1204.9</v>
      </c>
      <c r="F569" s="16">
        <f t="shared" si="8"/>
        <v>0</v>
      </c>
      <c r="G569" s="6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AH569" s="36">
        <f>AH570</f>
        <v>1204.9</v>
      </c>
    </row>
    <row r="570" spans="1:34" ht="12.75" outlineLevel="5">
      <c r="A570" s="24" t="s">
        <v>88</v>
      </c>
      <c r="B570" s="25" t="s">
        <v>441</v>
      </c>
      <c r="C570" s="25" t="s">
        <v>485</v>
      </c>
      <c r="D570" s="25" t="s">
        <v>89</v>
      </c>
      <c r="E570" s="18">
        <v>1204.9</v>
      </c>
      <c r="F570" s="16">
        <f t="shared" si="8"/>
        <v>0</v>
      </c>
      <c r="G570" s="6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AH570" s="37">
        <v>1204.9</v>
      </c>
    </row>
    <row r="571" spans="1:34" ht="38.25" outlineLevel="4">
      <c r="A571" s="22" t="s">
        <v>486</v>
      </c>
      <c r="B571" s="23" t="s">
        <v>441</v>
      </c>
      <c r="C571" s="23" t="s">
        <v>487</v>
      </c>
      <c r="D571" s="23" t="s">
        <v>0</v>
      </c>
      <c r="E571" s="17">
        <f>E572</f>
        <v>2216.8</v>
      </c>
      <c r="F571" s="16">
        <f t="shared" si="8"/>
        <v>0</v>
      </c>
      <c r="G571" s="6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AH571" s="36">
        <f>AH572</f>
        <v>2216.8</v>
      </c>
    </row>
    <row r="572" spans="1:34" ht="12.75" outlineLevel="5">
      <c r="A572" s="24" t="s">
        <v>88</v>
      </c>
      <c r="B572" s="25" t="s">
        <v>441</v>
      </c>
      <c r="C572" s="25" t="s">
        <v>487</v>
      </c>
      <c r="D572" s="25" t="s">
        <v>89</v>
      </c>
      <c r="E572" s="18">
        <v>2216.8</v>
      </c>
      <c r="F572" s="16">
        <f t="shared" si="8"/>
        <v>0</v>
      </c>
      <c r="G572" s="6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AH572" s="37">
        <v>2216.8</v>
      </c>
    </row>
    <row r="573" spans="1:34" ht="25.5" outlineLevel="2">
      <c r="A573" s="22" t="s">
        <v>488</v>
      </c>
      <c r="B573" s="23" t="s">
        <v>441</v>
      </c>
      <c r="C573" s="23" t="s">
        <v>489</v>
      </c>
      <c r="D573" s="23" t="s">
        <v>0</v>
      </c>
      <c r="E573" s="17">
        <f>E574</f>
        <v>597.4</v>
      </c>
      <c r="F573" s="16">
        <f t="shared" si="8"/>
        <v>0</v>
      </c>
      <c r="G573" s="6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AH573" s="36">
        <f>AH574</f>
        <v>597.4</v>
      </c>
    </row>
    <row r="574" spans="1:34" ht="12.75" outlineLevel="3">
      <c r="A574" s="22" t="s">
        <v>456</v>
      </c>
      <c r="B574" s="23" t="s">
        <v>441</v>
      </c>
      <c r="C574" s="23" t="s">
        <v>490</v>
      </c>
      <c r="D574" s="23" t="s">
        <v>0</v>
      </c>
      <c r="E574" s="17">
        <f>E575</f>
        <v>597.4</v>
      </c>
      <c r="F574" s="16">
        <f t="shared" si="8"/>
        <v>0</v>
      </c>
      <c r="G574" s="6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AH574" s="36">
        <f>AH575</f>
        <v>597.4</v>
      </c>
    </row>
    <row r="575" spans="1:34" ht="12.75" outlineLevel="5">
      <c r="A575" s="24" t="s">
        <v>88</v>
      </c>
      <c r="B575" s="25" t="s">
        <v>441</v>
      </c>
      <c r="C575" s="25" t="s">
        <v>490</v>
      </c>
      <c r="D575" s="25" t="s">
        <v>89</v>
      </c>
      <c r="E575" s="18">
        <v>597.4</v>
      </c>
      <c r="F575" s="16">
        <f t="shared" si="8"/>
        <v>0</v>
      </c>
      <c r="G575" s="6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AH575" s="37">
        <v>597.4</v>
      </c>
    </row>
    <row r="576" spans="1:34" ht="12.75" outlineLevel="2">
      <c r="A576" s="22" t="s">
        <v>159</v>
      </c>
      <c r="B576" s="23" t="s">
        <v>441</v>
      </c>
      <c r="C576" s="23" t="s">
        <v>160</v>
      </c>
      <c r="D576" s="23" t="s">
        <v>0</v>
      </c>
      <c r="E576" s="17">
        <f>E577</f>
        <v>6326.7</v>
      </c>
      <c r="F576" s="16">
        <f t="shared" si="8"/>
        <v>0</v>
      </c>
      <c r="G576" s="6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AH576" s="36">
        <f>AH577</f>
        <v>6326.7</v>
      </c>
    </row>
    <row r="577" spans="1:34" ht="76.5" outlineLevel="3">
      <c r="A577" s="26" t="s">
        <v>167</v>
      </c>
      <c r="B577" s="23" t="s">
        <v>441</v>
      </c>
      <c r="C577" s="23" t="s">
        <v>168</v>
      </c>
      <c r="D577" s="23" t="s">
        <v>0</v>
      </c>
      <c r="E577" s="17">
        <f>E578</f>
        <v>6326.7</v>
      </c>
      <c r="F577" s="16">
        <f t="shared" si="8"/>
        <v>0</v>
      </c>
      <c r="G577" s="6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AH577" s="36">
        <f>AH578</f>
        <v>6326.7</v>
      </c>
    </row>
    <row r="578" spans="1:34" ht="12.75" outlineLevel="5">
      <c r="A578" s="24" t="s">
        <v>456</v>
      </c>
      <c r="B578" s="25" t="s">
        <v>441</v>
      </c>
      <c r="C578" s="25" t="s">
        <v>168</v>
      </c>
      <c r="D578" s="25" t="s">
        <v>491</v>
      </c>
      <c r="E578" s="18">
        <v>6326.7</v>
      </c>
      <c r="F578" s="16">
        <f t="shared" si="8"/>
        <v>0</v>
      </c>
      <c r="G578" s="6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AH578" s="37">
        <v>6326.7</v>
      </c>
    </row>
    <row r="579" spans="1:34" ht="12.75" outlineLevel="2">
      <c r="A579" s="22" t="s">
        <v>60</v>
      </c>
      <c r="B579" s="23" t="s">
        <v>441</v>
      </c>
      <c r="C579" s="23" t="s">
        <v>61</v>
      </c>
      <c r="D579" s="23" t="s">
        <v>0</v>
      </c>
      <c r="E579" s="17">
        <f>E580+E595</f>
        <v>4368</v>
      </c>
      <c r="F579" s="16">
        <f t="shared" si="8"/>
        <v>0</v>
      </c>
      <c r="G579" s="6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AH579" s="36">
        <f>AH580+AH595</f>
        <v>4368</v>
      </c>
    </row>
    <row r="580" spans="1:34" ht="12.75" outlineLevel="3">
      <c r="A580" s="22" t="s">
        <v>60</v>
      </c>
      <c r="B580" s="23" t="s">
        <v>441</v>
      </c>
      <c r="C580" s="23" t="s">
        <v>61</v>
      </c>
      <c r="D580" s="23" t="s">
        <v>0</v>
      </c>
      <c r="E580" s="17">
        <f>E581++E583+E585+E587+E589+E591+E593</f>
        <v>1628.2</v>
      </c>
      <c r="F580" s="16">
        <f t="shared" si="8"/>
        <v>0</v>
      </c>
      <c r="G580" s="6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AH580" s="36">
        <f>AH581++AH583+AH585+AH587+AH589+AH591+AH593</f>
        <v>1628.2</v>
      </c>
    </row>
    <row r="581" spans="1:34" ht="25.5" outlineLevel="4">
      <c r="A581" s="22" t="s">
        <v>90</v>
      </c>
      <c r="B581" s="23" t="s">
        <v>441</v>
      </c>
      <c r="C581" s="23" t="s">
        <v>91</v>
      </c>
      <c r="D581" s="23" t="s">
        <v>0</v>
      </c>
      <c r="E581" s="17">
        <f>E582</f>
        <v>206.5</v>
      </c>
      <c r="F581" s="16">
        <f t="shared" si="8"/>
        <v>0</v>
      </c>
      <c r="G581" s="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AH581" s="36">
        <f>AH582</f>
        <v>206.5</v>
      </c>
    </row>
    <row r="582" spans="1:34" ht="12.75" outlineLevel="5">
      <c r="A582" s="24" t="s">
        <v>456</v>
      </c>
      <c r="B582" s="25" t="s">
        <v>441</v>
      </c>
      <c r="C582" s="25" t="s">
        <v>91</v>
      </c>
      <c r="D582" s="25" t="s">
        <v>491</v>
      </c>
      <c r="E582" s="18">
        <v>206.5</v>
      </c>
      <c r="F582" s="16">
        <f t="shared" si="8"/>
        <v>0</v>
      </c>
      <c r="G582" s="6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AH582" s="37">
        <v>206.5</v>
      </c>
    </row>
    <row r="583" spans="1:34" ht="12.75" outlineLevel="4">
      <c r="A583" s="22" t="s">
        <v>310</v>
      </c>
      <c r="B583" s="23" t="s">
        <v>441</v>
      </c>
      <c r="C583" s="23" t="s">
        <v>311</v>
      </c>
      <c r="D583" s="23" t="s">
        <v>0</v>
      </c>
      <c r="E583" s="17">
        <f>E584</f>
        <v>579.2</v>
      </c>
      <c r="F583" s="16">
        <f t="shared" si="8"/>
        <v>0</v>
      </c>
      <c r="G583" s="6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AH583" s="36">
        <f>AH584</f>
        <v>579.2</v>
      </c>
    </row>
    <row r="584" spans="1:34" ht="12.75" outlineLevel="5">
      <c r="A584" s="24" t="s">
        <v>456</v>
      </c>
      <c r="B584" s="25" t="s">
        <v>441</v>
      </c>
      <c r="C584" s="25" t="s">
        <v>311</v>
      </c>
      <c r="D584" s="25" t="s">
        <v>491</v>
      </c>
      <c r="E584" s="18">
        <v>579.2</v>
      </c>
      <c r="F584" s="16">
        <f t="shared" si="8"/>
        <v>0</v>
      </c>
      <c r="G584" s="6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AH584" s="37">
        <v>579.2</v>
      </c>
    </row>
    <row r="585" spans="1:34" ht="38.25" outlineLevel="4">
      <c r="A585" s="22" t="s">
        <v>492</v>
      </c>
      <c r="B585" s="23" t="s">
        <v>441</v>
      </c>
      <c r="C585" s="23" t="s">
        <v>493</v>
      </c>
      <c r="D585" s="23" t="s">
        <v>0</v>
      </c>
      <c r="E585" s="17">
        <f>E586</f>
        <v>4</v>
      </c>
      <c r="F585" s="16">
        <f t="shared" si="8"/>
        <v>0</v>
      </c>
      <c r="G585" s="6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AH585" s="36">
        <f>AH586</f>
        <v>4</v>
      </c>
    </row>
    <row r="586" spans="1:34" ht="12.75" outlineLevel="5">
      <c r="A586" s="24" t="s">
        <v>456</v>
      </c>
      <c r="B586" s="25" t="s">
        <v>441</v>
      </c>
      <c r="C586" s="25" t="s">
        <v>493</v>
      </c>
      <c r="D586" s="25" t="s">
        <v>491</v>
      </c>
      <c r="E586" s="18">
        <v>4</v>
      </c>
      <c r="F586" s="16">
        <f t="shared" si="8"/>
        <v>0</v>
      </c>
      <c r="G586" s="6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AH586" s="37">
        <v>4</v>
      </c>
    </row>
    <row r="587" spans="1:34" ht="38.25" outlineLevel="4">
      <c r="A587" s="22" t="s">
        <v>363</v>
      </c>
      <c r="B587" s="23" t="s">
        <v>441</v>
      </c>
      <c r="C587" s="23" t="s">
        <v>364</v>
      </c>
      <c r="D587" s="23" t="s">
        <v>0</v>
      </c>
      <c r="E587" s="17">
        <f>E588</f>
        <v>456</v>
      </c>
      <c r="F587" s="16">
        <f t="shared" si="8"/>
        <v>0</v>
      </c>
      <c r="G587" s="6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AH587" s="36">
        <f>AH588</f>
        <v>456</v>
      </c>
    </row>
    <row r="588" spans="1:34" ht="12.75" outlineLevel="5">
      <c r="A588" s="24" t="s">
        <v>456</v>
      </c>
      <c r="B588" s="25" t="s">
        <v>441</v>
      </c>
      <c r="C588" s="25" t="s">
        <v>364</v>
      </c>
      <c r="D588" s="25" t="s">
        <v>491</v>
      </c>
      <c r="E588" s="18">
        <v>456</v>
      </c>
      <c r="F588" s="16">
        <f t="shared" si="8"/>
        <v>0</v>
      </c>
      <c r="G588" s="6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AH588" s="37">
        <v>456</v>
      </c>
    </row>
    <row r="589" spans="1:34" ht="12.75" outlineLevel="4">
      <c r="A589" s="22" t="s">
        <v>327</v>
      </c>
      <c r="B589" s="23" t="s">
        <v>441</v>
      </c>
      <c r="C589" s="23" t="s">
        <v>328</v>
      </c>
      <c r="D589" s="23" t="s">
        <v>0</v>
      </c>
      <c r="E589" s="17">
        <f>E590</f>
        <v>12</v>
      </c>
      <c r="F589" s="16">
        <f t="shared" si="8"/>
        <v>0</v>
      </c>
      <c r="G589" s="6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AH589" s="36">
        <f>AH590</f>
        <v>12</v>
      </c>
    </row>
    <row r="590" spans="1:34" ht="12.75" outlineLevel="5">
      <c r="A590" s="24" t="s">
        <v>456</v>
      </c>
      <c r="B590" s="25" t="s">
        <v>441</v>
      </c>
      <c r="C590" s="25" t="s">
        <v>328</v>
      </c>
      <c r="D590" s="25" t="s">
        <v>491</v>
      </c>
      <c r="E590" s="18">
        <v>12</v>
      </c>
      <c r="F590" s="16">
        <f aca="true" t="shared" si="9" ref="F590:F632">SUM(G590:U590)</f>
        <v>0</v>
      </c>
      <c r="G590" s="6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AH590" s="37">
        <v>12</v>
      </c>
    </row>
    <row r="591" spans="1:34" ht="25.5" outlineLevel="4">
      <c r="A591" s="22" t="s">
        <v>171</v>
      </c>
      <c r="B591" s="23" t="s">
        <v>441</v>
      </c>
      <c r="C591" s="23" t="s">
        <v>172</v>
      </c>
      <c r="D591" s="23" t="s">
        <v>0</v>
      </c>
      <c r="E591" s="17">
        <f>E592</f>
        <v>247.5</v>
      </c>
      <c r="F591" s="16">
        <f t="shared" si="9"/>
        <v>0</v>
      </c>
      <c r="G591" s="6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AH591" s="36">
        <f>AH592</f>
        <v>247.5</v>
      </c>
    </row>
    <row r="592" spans="1:34" ht="12.75" outlineLevel="5">
      <c r="A592" s="24" t="s">
        <v>456</v>
      </c>
      <c r="B592" s="25" t="s">
        <v>441</v>
      </c>
      <c r="C592" s="25" t="s">
        <v>172</v>
      </c>
      <c r="D592" s="25" t="s">
        <v>491</v>
      </c>
      <c r="E592" s="18">
        <v>247.5</v>
      </c>
      <c r="F592" s="16">
        <f t="shared" si="9"/>
        <v>0</v>
      </c>
      <c r="G592" s="6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AH592" s="37">
        <v>247.5</v>
      </c>
    </row>
    <row r="593" spans="1:34" ht="38.25" outlineLevel="4">
      <c r="A593" s="22" t="s">
        <v>64</v>
      </c>
      <c r="B593" s="23" t="s">
        <v>441</v>
      </c>
      <c r="C593" s="23" t="s">
        <v>65</v>
      </c>
      <c r="D593" s="23" t="s">
        <v>0</v>
      </c>
      <c r="E593" s="17">
        <f>E594</f>
        <v>123</v>
      </c>
      <c r="F593" s="16">
        <f t="shared" si="9"/>
        <v>0</v>
      </c>
      <c r="G593" s="6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AH593" s="36">
        <f>AH594</f>
        <v>123</v>
      </c>
    </row>
    <row r="594" spans="1:34" ht="12.75" outlineLevel="5">
      <c r="A594" s="24" t="s">
        <v>456</v>
      </c>
      <c r="B594" s="25" t="s">
        <v>441</v>
      </c>
      <c r="C594" s="25" t="s">
        <v>65</v>
      </c>
      <c r="D594" s="25" t="s">
        <v>491</v>
      </c>
      <c r="E594" s="18">
        <v>123</v>
      </c>
      <c r="F594" s="16">
        <f t="shared" si="9"/>
        <v>0</v>
      </c>
      <c r="G594" s="6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AH594" s="37">
        <v>123</v>
      </c>
    </row>
    <row r="595" spans="1:34" ht="25.5" outlineLevel="3">
      <c r="A595" s="22" t="s">
        <v>135</v>
      </c>
      <c r="B595" s="23" t="s">
        <v>441</v>
      </c>
      <c r="C595" s="23" t="s">
        <v>136</v>
      </c>
      <c r="D595" s="23" t="s">
        <v>0</v>
      </c>
      <c r="E595" s="17">
        <f>E596+E598</f>
        <v>2739.8</v>
      </c>
      <c r="F595" s="16">
        <f t="shared" si="9"/>
        <v>0</v>
      </c>
      <c r="G595" s="6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AH595" s="36">
        <f>AH596+AH598</f>
        <v>2739.8</v>
      </c>
    </row>
    <row r="596" spans="1:34" ht="25.5" outlineLevel="4">
      <c r="A596" s="22" t="s">
        <v>494</v>
      </c>
      <c r="B596" s="23" t="s">
        <v>441</v>
      </c>
      <c r="C596" s="23" t="s">
        <v>495</v>
      </c>
      <c r="D596" s="23" t="s">
        <v>0</v>
      </c>
      <c r="E596" s="17">
        <f>E597</f>
        <v>738.4</v>
      </c>
      <c r="F596" s="16">
        <f t="shared" si="9"/>
        <v>0</v>
      </c>
      <c r="G596" s="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AH596" s="36">
        <f>AH597</f>
        <v>738.4</v>
      </c>
    </row>
    <row r="597" spans="1:34" ht="12.75" outlineLevel="5">
      <c r="A597" s="24" t="s">
        <v>456</v>
      </c>
      <c r="B597" s="25" t="s">
        <v>441</v>
      </c>
      <c r="C597" s="25" t="s">
        <v>495</v>
      </c>
      <c r="D597" s="25" t="s">
        <v>491</v>
      </c>
      <c r="E597" s="18">
        <v>738.4</v>
      </c>
      <c r="F597" s="16">
        <f t="shared" si="9"/>
        <v>0</v>
      </c>
      <c r="G597" s="6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AH597" s="37">
        <v>738.4</v>
      </c>
    </row>
    <row r="598" spans="1:34" ht="25.5" outlineLevel="4">
      <c r="A598" s="22" t="s">
        <v>496</v>
      </c>
      <c r="B598" s="23" t="s">
        <v>441</v>
      </c>
      <c r="C598" s="23" t="s">
        <v>497</v>
      </c>
      <c r="D598" s="23" t="s">
        <v>0</v>
      </c>
      <c r="E598" s="17">
        <f>E599</f>
        <v>2001.4</v>
      </c>
      <c r="F598" s="16">
        <f t="shared" si="9"/>
        <v>0</v>
      </c>
      <c r="G598" s="6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AH598" s="36">
        <f>AH599</f>
        <v>2001.4</v>
      </c>
    </row>
    <row r="599" spans="1:34" ht="12.75" outlineLevel="5">
      <c r="A599" s="24" t="s">
        <v>456</v>
      </c>
      <c r="B599" s="25" t="s">
        <v>441</v>
      </c>
      <c r="C599" s="25" t="s">
        <v>497</v>
      </c>
      <c r="D599" s="25" t="s">
        <v>491</v>
      </c>
      <c r="E599" s="18">
        <v>2001.4</v>
      </c>
      <c r="F599" s="16">
        <f t="shared" si="9"/>
        <v>0</v>
      </c>
      <c r="G599" s="6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AH599" s="37">
        <v>2001.4</v>
      </c>
    </row>
    <row r="600" spans="1:34" ht="12.75" outlineLevel="1">
      <c r="A600" s="22" t="s">
        <v>498</v>
      </c>
      <c r="B600" s="23" t="s">
        <v>499</v>
      </c>
      <c r="C600" s="23" t="s">
        <v>0</v>
      </c>
      <c r="D600" s="23" t="s">
        <v>0</v>
      </c>
      <c r="E600" s="17">
        <f>E601</f>
        <v>21269.2</v>
      </c>
      <c r="F600" s="16">
        <f t="shared" si="9"/>
        <v>0</v>
      </c>
      <c r="G600" s="6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AH600" s="36">
        <f>AH601</f>
        <v>21269.2</v>
      </c>
    </row>
    <row r="601" spans="1:34" ht="12.75" outlineLevel="2">
      <c r="A601" s="22" t="s">
        <v>282</v>
      </c>
      <c r="B601" s="23" t="s">
        <v>499</v>
      </c>
      <c r="C601" s="23" t="s">
        <v>283</v>
      </c>
      <c r="D601" s="23" t="s">
        <v>0</v>
      </c>
      <c r="E601" s="17">
        <f>E602+E608</f>
        <v>21269.2</v>
      </c>
      <c r="F601" s="16">
        <f t="shared" si="9"/>
        <v>0</v>
      </c>
      <c r="G601" s="6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AH601" s="36">
        <f>AH602+AH608+AH618</f>
        <v>21269.2</v>
      </c>
    </row>
    <row r="602" spans="1:34" ht="51" outlineLevel="3">
      <c r="A602" s="22" t="s">
        <v>500</v>
      </c>
      <c r="B602" s="23" t="s">
        <v>499</v>
      </c>
      <c r="C602" s="23" t="s">
        <v>501</v>
      </c>
      <c r="D602" s="23" t="s">
        <v>0</v>
      </c>
      <c r="E602" s="17">
        <f>E603+E605</f>
        <v>10625.2</v>
      </c>
      <c r="F602" s="16">
        <f t="shared" si="9"/>
        <v>0</v>
      </c>
      <c r="G602" s="6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AH602" s="36">
        <f>AH603+AH605</f>
        <v>10461.8</v>
      </c>
    </row>
    <row r="603" spans="1:34" ht="51" outlineLevel="4">
      <c r="A603" s="22" t="s">
        <v>500</v>
      </c>
      <c r="B603" s="23" t="s">
        <v>499</v>
      </c>
      <c r="C603" s="23" t="s">
        <v>501</v>
      </c>
      <c r="D603" s="23" t="s">
        <v>0</v>
      </c>
      <c r="E603" s="17">
        <f>E604</f>
        <v>6838.5</v>
      </c>
      <c r="F603" s="16">
        <f t="shared" si="9"/>
        <v>0</v>
      </c>
      <c r="G603" s="6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AH603" s="36">
        <f>AH604</f>
        <v>6675.1</v>
      </c>
    </row>
    <row r="604" spans="1:34" ht="12.75" outlineLevel="5">
      <c r="A604" s="24" t="s">
        <v>88</v>
      </c>
      <c r="B604" s="25" t="s">
        <v>499</v>
      </c>
      <c r="C604" s="25" t="s">
        <v>501</v>
      </c>
      <c r="D604" s="25" t="s">
        <v>89</v>
      </c>
      <c r="E604" s="18">
        <v>6838.5</v>
      </c>
      <c r="F604" s="16">
        <f t="shared" si="9"/>
        <v>0</v>
      </c>
      <c r="G604" s="6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AH604" s="37">
        <v>6675.1</v>
      </c>
    </row>
    <row r="605" spans="1:34" ht="51" outlineLevel="4">
      <c r="A605" s="22" t="s">
        <v>502</v>
      </c>
      <c r="B605" s="23" t="s">
        <v>499</v>
      </c>
      <c r="C605" s="23" t="s">
        <v>503</v>
      </c>
      <c r="D605" s="23" t="s">
        <v>0</v>
      </c>
      <c r="E605" s="17">
        <f>SUM(E606:E607)</f>
        <v>3786.7</v>
      </c>
      <c r="F605" s="16">
        <f t="shared" si="9"/>
        <v>0</v>
      </c>
      <c r="G605" s="6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AH605" s="36">
        <f>SUM(AH606:AH607)</f>
        <v>3786.7</v>
      </c>
    </row>
    <row r="606" spans="1:34" ht="12.75" outlineLevel="5">
      <c r="A606" s="24" t="s">
        <v>88</v>
      </c>
      <c r="B606" s="25" t="s">
        <v>499</v>
      </c>
      <c r="C606" s="25" t="s">
        <v>503</v>
      </c>
      <c r="D606" s="25" t="s">
        <v>89</v>
      </c>
      <c r="E606" s="18">
        <v>3004.7</v>
      </c>
      <c r="F606" s="16">
        <f t="shared" si="9"/>
        <v>0</v>
      </c>
      <c r="G606" s="6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AH606" s="37">
        <v>3004.7</v>
      </c>
    </row>
    <row r="607" spans="1:34" ht="25.5" outlineLevel="5">
      <c r="A607" s="24" t="s">
        <v>165</v>
      </c>
      <c r="B607" s="25" t="s">
        <v>499</v>
      </c>
      <c r="C607" s="25" t="s">
        <v>503</v>
      </c>
      <c r="D607" s="25" t="s">
        <v>166</v>
      </c>
      <c r="E607" s="18">
        <v>782</v>
      </c>
      <c r="F607" s="16">
        <f t="shared" si="9"/>
        <v>0</v>
      </c>
      <c r="G607" s="6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AH607" s="37">
        <v>782</v>
      </c>
    </row>
    <row r="608" spans="1:34" ht="25.5" outlineLevel="3">
      <c r="A608" s="22" t="s">
        <v>504</v>
      </c>
      <c r="B608" s="23" t="s">
        <v>499</v>
      </c>
      <c r="C608" s="23" t="s">
        <v>505</v>
      </c>
      <c r="D608" s="23" t="s">
        <v>0</v>
      </c>
      <c r="E608" s="17">
        <f>E609+E612+E615</f>
        <v>10644</v>
      </c>
      <c r="F608" s="16">
        <f t="shared" si="9"/>
        <v>0</v>
      </c>
      <c r="G608" s="6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AH608" s="36">
        <f>AH609+AH612+AH615</f>
        <v>10644</v>
      </c>
    </row>
    <row r="609" spans="1:34" ht="12.75" outlineLevel="4">
      <c r="A609" s="22" t="s">
        <v>506</v>
      </c>
      <c r="B609" s="23" t="s">
        <v>499</v>
      </c>
      <c r="C609" s="23" t="s">
        <v>507</v>
      </c>
      <c r="D609" s="23" t="s">
        <v>0</v>
      </c>
      <c r="E609" s="17">
        <f>SUM(E610:E611)</f>
        <v>864</v>
      </c>
      <c r="F609" s="16">
        <f t="shared" si="9"/>
        <v>0</v>
      </c>
      <c r="G609" s="6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AH609" s="36">
        <f>SUM(AH610:AH611)</f>
        <v>864</v>
      </c>
    </row>
    <row r="610" spans="1:34" ht="38.25" outlineLevel="5">
      <c r="A610" s="24" t="s">
        <v>508</v>
      </c>
      <c r="B610" s="25" t="s">
        <v>499</v>
      </c>
      <c r="C610" s="25" t="s">
        <v>507</v>
      </c>
      <c r="D610" s="25" t="s">
        <v>509</v>
      </c>
      <c r="E610" s="18">
        <v>824</v>
      </c>
      <c r="F610" s="16">
        <f t="shared" si="9"/>
        <v>0</v>
      </c>
      <c r="G610" s="6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AH610" s="37">
        <v>824</v>
      </c>
    </row>
    <row r="611" spans="1:34" ht="25.5" outlineLevel="5">
      <c r="A611" s="24" t="s">
        <v>165</v>
      </c>
      <c r="B611" s="25" t="s">
        <v>499</v>
      </c>
      <c r="C611" s="25" t="s">
        <v>507</v>
      </c>
      <c r="D611" s="25" t="s">
        <v>166</v>
      </c>
      <c r="E611" s="18">
        <v>40</v>
      </c>
      <c r="F611" s="16">
        <f t="shared" si="9"/>
        <v>0</v>
      </c>
      <c r="G611" s="6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AH611" s="37">
        <v>40</v>
      </c>
    </row>
    <row r="612" spans="1:34" ht="12.75" outlineLevel="4">
      <c r="A612" s="22" t="s">
        <v>510</v>
      </c>
      <c r="B612" s="23" t="s">
        <v>499</v>
      </c>
      <c r="C612" s="23" t="s">
        <v>511</v>
      </c>
      <c r="D612" s="23" t="s">
        <v>0</v>
      </c>
      <c r="E612" s="17">
        <f>SUM(E613:E614)</f>
        <v>574.7</v>
      </c>
      <c r="F612" s="16">
        <f t="shared" si="9"/>
        <v>0</v>
      </c>
      <c r="G612" s="6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AH612" s="36">
        <f>SUM(AH613:AH614)</f>
        <v>574.7</v>
      </c>
    </row>
    <row r="613" spans="1:34" ht="38.25" outlineLevel="5">
      <c r="A613" s="24" t="s">
        <v>508</v>
      </c>
      <c r="B613" s="25" t="s">
        <v>499</v>
      </c>
      <c r="C613" s="25" t="s">
        <v>511</v>
      </c>
      <c r="D613" s="25" t="s">
        <v>509</v>
      </c>
      <c r="E613" s="18">
        <v>543.1</v>
      </c>
      <c r="F613" s="16">
        <f t="shared" si="9"/>
        <v>0</v>
      </c>
      <c r="G613" s="6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AH613" s="37">
        <v>543.1</v>
      </c>
    </row>
    <row r="614" spans="1:34" ht="25.5" outlineLevel="5">
      <c r="A614" s="24" t="s">
        <v>165</v>
      </c>
      <c r="B614" s="25" t="s">
        <v>499</v>
      </c>
      <c r="C614" s="25" t="s">
        <v>511</v>
      </c>
      <c r="D614" s="25" t="s">
        <v>166</v>
      </c>
      <c r="E614" s="18">
        <v>31.6</v>
      </c>
      <c r="F614" s="16">
        <f t="shared" si="9"/>
        <v>0</v>
      </c>
      <c r="G614" s="6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AH614" s="37">
        <v>31.6</v>
      </c>
    </row>
    <row r="615" spans="1:34" ht="12.75" outlineLevel="4">
      <c r="A615" s="22" t="s">
        <v>512</v>
      </c>
      <c r="B615" s="23" t="s">
        <v>499</v>
      </c>
      <c r="C615" s="23" t="s">
        <v>513</v>
      </c>
      <c r="D615" s="23" t="s">
        <v>0</v>
      </c>
      <c r="E615" s="17">
        <f>SUM(E616:E617)</f>
        <v>9205.3</v>
      </c>
      <c r="F615" s="16">
        <f t="shared" si="9"/>
        <v>0</v>
      </c>
      <c r="G615" s="6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AH615" s="36">
        <f>SUM(AH616:AH617)</f>
        <v>9205.3</v>
      </c>
    </row>
    <row r="616" spans="1:34" ht="38.25" outlineLevel="5">
      <c r="A616" s="24" t="s">
        <v>508</v>
      </c>
      <c r="B616" s="25" t="s">
        <v>499</v>
      </c>
      <c r="C616" s="25" t="s">
        <v>513</v>
      </c>
      <c r="D616" s="25" t="s">
        <v>509</v>
      </c>
      <c r="E616" s="18">
        <v>8587.5</v>
      </c>
      <c r="F616" s="16">
        <f t="shared" si="9"/>
        <v>0</v>
      </c>
      <c r="G616" s="6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AH616" s="37">
        <v>8587.5</v>
      </c>
    </row>
    <row r="617" spans="1:34" ht="25.5" outlineLevel="5">
      <c r="A617" s="24" t="s">
        <v>165</v>
      </c>
      <c r="B617" s="25" t="s">
        <v>499</v>
      </c>
      <c r="C617" s="25" t="s">
        <v>513</v>
      </c>
      <c r="D617" s="25" t="s">
        <v>166</v>
      </c>
      <c r="E617" s="18">
        <v>617.8</v>
      </c>
      <c r="F617" s="16">
        <f t="shared" si="9"/>
        <v>0</v>
      </c>
      <c r="G617" s="6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AH617" s="37">
        <v>617.8</v>
      </c>
    </row>
    <row r="618" spans="1:34" s="33" customFormat="1" ht="48.75" customHeight="1" outlineLevel="5">
      <c r="A618" s="22" t="s">
        <v>533</v>
      </c>
      <c r="B618" s="23" t="s">
        <v>499</v>
      </c>
      <c r="C618" s="23" t="s">
        <v>531</v>
      </c>
      <c r="D618" s="23"/>
      <c r="E618" s="17"/>
      <c r="F618" s="30"/>
      <c r="G618" s="31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AH618" s="36">
        <f>AH619</f>
        <v>163.4</v>
      </c>
    </row>
    <row r="619" spans="1:34" s="33" customFormat="1" ht="49.5" customHeight="1" outlineLevel="5">
      <c r="A619" s="22" t="s">
        <v>534</v>
      </c>
      <c r="B619" s="23" t="s">
        <v>499</v>
      </c>
      <c r="C619" s="23" t="s">
        <v>532</v>
      </c>
      <c r="D619" s="23"/>
      <c r="E619" s="17"/>
      <c r="F619" s="30"/>
      <c r="G619" s="31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AH619" s="36">
        <f>AH620</f>
        <v>163.4</v>
      </c>
    </row>
    <row r="620" spans="1:34" ht="12.75" outlineLevel="5">
      <c r="A620" s="24" t="s">
        <v>88</v>
      </c>
      <c r="B620" s="25" t="s">
        <v>499</v>
      </c>
      <c r="C620" s="25" t="s">
        <v>532</v>
      </c>
      <c r="D620" s="25" t="s">
        <v>89</v>
      </c>
      <c r="E620" s="18"/>
      <c r="F620" s="16"/>
      <c r="G620" s="6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AH620" s="37">
        <v>163.4</v>
      </c>
    </row>
    <row r="621" spans="1:34" ht="12.75" outlineLevel="1">
      <c r="A621" s="22" t="s">
        <v>514</v>
      </c>
      <c r="B621" s="23" t="s">
        <v>515</v>
      </c>
      <c r="C621" s="23" t="s">
        <v>0</v>
      </c>
      <c r="D621" s="23" t="s">
        <v>0</v>
      </c>
      <c r="E621" s="17">
        <f>E622</f>
        <v>13834.400000000001</v>
      </c>
      <c r="F621" s="16">
        <f t="shared" si="9"/>
        <v>0</v>
      </c>
      <c r="G621" s="6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AH621" s="36">
        <f>AH622</f>
        <v>13841.300000000001</v>
      </c>
    </row>
    <row r="622" spans="1:34" ht="38.25" outlineLevel="2">
      <c r="A622" s="22" t="s">
        <v>7</v>
      </c>
      <c r="B622" s="23" t="s">
        <v>515</v>
      </c>
      <c r="C622" s="23" t="s">
        <v>8</v>
      </c>
      <c r="D622" s="23" t="s">
        <v>0</v>
      </c>
      <c r="E622" s="17">
        <f>E623</f>
        <v>13834.400000000001</v>
      </c>
      <c r="F622" s="16">
        <f t="shared" si="9"/>
        <v>0</v>
      </c>
      <c r="G622" s="6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AH622" s="36">
        <f>AH623</f>
        <v>13841.300000000001</v>
      </c>
    </row>
    <row r="623" spans="1:34" ht="12.75" outlineLevel="3">
      <c r="A623" s="22" t="s">
        <v>15</v>
      </c>
      <c r="B623" s="23" t="s">
        <v>515</v>
      </c>
      <c r="C623" s="23" t="s">
        <v>16</v>
      </c>
      <c r="D623" s="23" t="s">
        <v>0</v>
      </c>
      <c r="E623" s="17">
        <f>E626+E628+E631+E624</f>
        <v>13834.400000000001</v>
      </c>
      <c r="F623" s="16">
        <f t="shared" si="9"/>
        <v>0</v>
      </c>
      <c r="G623" s="6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AH623" s="36">
        <f>AH626+AH628+AH631+AH624</f>
        <v>13841.300000000001</v>
      </c>
    </row>
    <row r="624" spans="1:34" ht="12.75" outlineLevel="3">
      <c r="A624" s="22" t="s">
        <v>15</v>
      </c>
      <c r="B624" s="23" t="s">
        <v>515</v>
      </c>
      <c r="C624" s="23" t="s">
        <v>16</v>
      </c>
      <c r="D624" s="23"/>
      <c r="E624" s="17">
        <f>E625</f>
        <v>0</v>
      </c>
      <c r="F624" s="16">
        <f t="shared" si="9"/>
        <v>0</v>
      </c>
      <c r="G624" s="6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AH624" s="36">
        <f>AH625</f>
        <v>6.9</v>
      </c>
    </row>
    <row r="625" spans="1:34" s="11" customFormat="1" ht="12.75" outlineLevel="3">
      <c r="A625" s="24" t="s">
        <v>11</v>
      </c>
      <c r="B625" s="25" t="s">
        <v>515</v>
      </c>
      <c r="C625" s="25" t="s">
        <v>16</v>
      </c>
      <c r="D625" s="25" t="s">
        <v>12</v>
      </c>
      <c r="E625" s="18"/>
      <c r="F625" s="16">
        <f t="shared" si="9"/>
        <v>6.9</v>
      </c>
      <c r="G625" s="10"/>
      <c r="H625" s="9">
        <v>6.9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AH625" s="37">
        <v>6.9</v>
      </c>
    </row>
    <row r="626" spans="1:34" ht="25.5" outlineLevel="4">
      <c r="A626" s="22" t="s">
        <v>516</v>
      </c>
      <c r="B626" s="23" t="s">
        <v>515</v>
      </c>
      <c r="C626" s="23" t="s">
        <v>517</v>
      </c>
      <c r="D626" s="23" t="s">
        <v>0</v>
      </c>
      <c r="E626" s="17">
        <f>E627</f>
        <v>2293</v>
      </c>
      <c r="F626" s="16">
        <f t="shared" si="9"/>
        <v>0</v>
      </c>
      <c r="G626" s="6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AH626" s="36">
        <f>AH627</f>
        <v>2293</v>
      </c>
    </row>
    <row r="627" spans="1:34" ht="12.75" outlineLevel="5">
      <c r="A627" s="24" t="s">
        <v>11</v>
      </c>
      <c r="B627" s="25" t="s">
        <v>515</v>
      </c>
      <c r="C627" s="25" t="s">
        <v>517</v>
      </c>
      <c r="D627" s="25" t="s">
        <v>12</v>
      </c>
      <c r="E627" s="18">
        <v>2293</v>
      </c>
      <c r="F627" s="16">
        <f t="shared" si="9"/>
        <v>0</v>
      </c>
      <c r="G627" s="6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AH627" s="37">
        <v>2293</v>
      </c>
    </row>
    <row r="628" spans="1:34" ht="38.25" outlineLevel="4">
      <c r="A628" s="22" t="s">
        <v>518</v>
      </c>
      <c r="B628" s="23" t="s">
        <v>515</v>
      </c>
      <c r="C628" s="23" t="s">
        <v>519</v>
      </c>
      <c r="D628" s="23" t="s">
        <v>0</v>
      </c>
      <c r="E628" s="17">
        <f>SUM(E629:E630)</f>
        <v>10179.800000000001</v>
      </c>
      <c r="F628" s="16">
        <f t="shared" si="9"/>
        <v>0</v>
      </c>
      <c r="G628" s="6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AH628" s="36">
        <f>SUM(AH629:AH630)</f>
        <v>10179.800000000001</v>
      </c>
    </row>
    <row r="629" spans="1:34" ht="12.75" outlineLevel="5">
      <c r="A629" s="24" t="s">
        <v>11</v>
      </c>
      <c r="B629" s="25" t="s">
        <v>515</v>
      </c>
      <c r="C629" s="25" t="s">
        <v>519</v>
      </c>
      <c r="D629" s="25" t="s">
        <v>12</v>
      </c>
      <c r="E629" s="18">
        <v>10122.1</v>
      </c>
      <c r="F629" s="16">
        <f t="shared" si="9"/>
        <v>0</v>
      </c>
      <c r="G629" s="6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AH629" s="37">
        <v>10122.1</v>
      </c>
    </row>
    <row r="630" spans="1:34" ht="25.5" outlineLevel="5">
      <c r="A630" s="24" t="s">
        <v>165</v>
      </c>
      <c r="B630" s="25" t="s">
        <v>515</v>
      </c>
      <c r="C630" s="25" t="s">
        <v>519</v>
      </c>
      <c r="D630" s="25" t="s">
        <v>166</v>
      </c>
      <c r="E630" s="18">
        <v>57.7</v>
      </c>
      <c r="F630" s="16">
        <f t="shared" si="9"/>
        <v>0</v>
      </c>
      <c r="G630" s="6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AH630" s="37">
        <v>57.7</v>
      </c>
    </row>
    <row r="631" spans="1:34" ht="25.5" outlineLevel="4">
      <c r="A631" s="22" t="s">
        <v>520</v>
      </c>
      <c r="B631" s="23" t="s">
        <v>515</v>
      </c>
      <c r="C631" s="23" t="s">
        <v>521</v>
      </c>
      <c r="D631" s="23" t="s">
        <v>0</v>
      </c>
      <c r="E631" s="17">
        <f>E632</f>
        <v>1361.6</v>
      </c>
      <c r="F631" s="16">
        <f t="shared" si="9"/>
        <v>0</v>
      </c>
      <c r="G631" s="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AH631" s="36">
        <f>AH632</f>
        <v>1361.6</v>
      </c>
    </row>
    <row r="632" spans="1:34" ht="12.75" outlineLevel="5">
      <c r="A632" s="24" t="s">
        <v>11</v>
      </c>
      <c r="B632" s="25" t="s">
        <v>515</v>
      </c>
      <c r="C632" s="25" t="s">
        <v>521</v>
      </c>
      <c r="D632" s="25" t="s">
        <v>12</v>
      </c>
      <c r="E632" s="18">
        <v>1361.6</v>
      </c>
      <c r="F632" s="16">
        <f t="shared" si="9"/>
        <v>0</v>
      </c>
      <c r="G632" s="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AH632" s="37">
        <v>1361.6</v>
      </c>
    </row>
    <row r="633" spans="1:34" ht="13.5">
      <c r="A633" s="20" t="s">
        <v>0</v>
      </c>
      <c r="B633" s="13"/>
      <c r="C633" s="13"/>
      <c r="D633" s="13"/>
      <c r="E633" s="14" t="e">
        <f>E516+E416+E364+E226+E220+E138+E116+E70+E6</f>
        <v>#REF!</v>
      </c>
      <c r="F633" s="16">
        <f>SUM(F6:F632)</f>
        <v>12677.1</v>
      </c>
      <c r="G633" s="6">
        <f aca="true" t="shared" si="10" ref="G633:L633">SUM(G6:G632)</f>
        <v>0</v>
      </c>
      <c r="H633" s="4">
        <f t="shared" si="10"/>
        <v>10661.800000000001</v>
      </c>
      <c r="I633" s="4">
        <f t="shared" si="10"/>
        <v>0</v>
      </c>
      <c r="J633" s="4">
        <f t="shared" si="10"/>
        <v>400</v>
      </c>
      <c r="K633" s="4">
        <f t="shared" si="10"/>
        <v>28.9</v>
      </c>
      <c r="L633" s="4">
        <f t="shared" si="10"/>
        <v>-10</v>
      </c>
      <c r="M633" s="4">
        <f aca="true" t="shared" si="11" ref="M633:U633">SUM(M6:M632)</f>
        <v>1860.9999999999998</v>
      </c>
      <c r="N633" s="4">
        <f t="shared" si="11"/>
        <v>0</v>
      </c>
      <c r="O633" s="4">
        <f t="shared" si="11"/>
        <v>0</v>
      </c>
      <c r="P633" s="4">
        <f t="shared" si="11"/>
        <v>-1338.1000000000001</v>
      </c>
      <c r="Q633" s="4">
        <f t="shared" si="11"/>
        <v>173.5</v>
      </c>
      <c r="R633" s="4">
        <f t="shared" si="11"/>
        <v>0</v>
      </c>
      <c r="S633" s="4">
        <f t="shared" si="11"/>
        <v>832.4</v>
      </c>
      <c r="T633" s="4">
        <f t="shared" si="11"/>
        <v>0</v>
      </c>
      <c r="U633" s="4">
        <f t="shared" si="11"/>
        <v>67.6</v>
      </c>
      <c r="AH633" s="38">
        <f>AH516+AH416+AH364+AH226+AH220+AH138+AH116+AH70+AH6</f>
        <v>1059792.7</v>
      </c>
    </row>
    <row r="634" spans="1:34" s="12" customFormat="1" ht="81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</row>
    <row r="635" spans="1:34" ht="61.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</row>
    <row r="636" spans="1:34" ht="12.75" customHeight="1">
      <c r="A636" s="27"/>
      <c r="B636" s="28"/>
      <c r="C636" s="28"/>
      <c r="D636" s="28"/>
      <c r="E636" s="28"/>
      <c r="G636"/>
      <c r="AH636"/>
    </row>
    <row r="637" spans="1:34" ht="78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</row>
  </sheetData>
  <sheetProtection/>
  <mergeCells count="5">
    <mergeCell ref="A635:AH635"/>
    <mergeCell ref="A637:AH637"/>
    <mergeCell ref="C1:AH1"/>
    <mergeCell ref="A634:AH634"/>
    <mergeCell ref="A3:AH3"/>
  </mergeCells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МК</cp:lastModifiedBy>
  <cp:lastPrinted>2009-12-21T03:53:50Z</cp:lastPrinted>
  <dcterms:created xsi:type="dcterms:W3CDTF">2002-03-11T10:22:12Z</dcterms:created>
  <dcterms:modified xsi:type="dcterms:W3CDTF">2014-06-11T05:33:18Z</dcterms:modified>
  <cp:category/>
  <cp:version/>
  <cp:contentType/>
  <cp:contentStatus/>
</cp:coreProperties>
</file>