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Лист1!$A$1:$K$104</definedName>
  </definedNames>
  <calcPr calcId="145621"/>
</workbook>
</file>

<file path=xl/calcChain.xml><?xml version="1.0" encoding="utf-8"?>
<calcChain xmlns="http://schemas.openxmlformats.org/spreadsheetml/2006/main">
  <c r="I94" i="1" l="1"/>
  <c r="H94" i="1"/>
  <c r="I93" i="1"/>
  <c r="J93" i="1"/>
  <c r="F57" i="1"/>
  <c r="J57" i="1"/>
  <c r="H50" i="1"/>
  <c r="H49" i="1"/>
  <c r="G49" i="1"/>
  <c r="F49" i="1"/>
  <c r="G50" i="1"/>
  <c r="F50" i="1"/>
  <c r="F48" i="1"/>
  <c r="I48" i="1"/>
  <c r="J48" i="1"/>
  <c r="J38" i="1"/>
  <c r="J28" i="1"/>
  <c r="H19" i="1"/>
  <c r="J19" i="1"/>
  <c r="D92" i="1"/>
  <c r="D46" i="1"/>
  <c r="J20" i="1"/>
  <c r="J99" i="1" s="1"/>
  <c r="I20" i="1"/>
  <c r="I99" i="1" s="1"/>
  <c r="H20" i="1"/>
  <c r="H99" i="1" s="1"/>
  <c r="G20" i="1"/>
  <c r="G99" i="1" s="1"/>
  <c r="F20" i="1"/>
  <c r="F99" i="1" s="1"/>
  <c r="D17" i="1"/>
  <c r="J94" i="1"/>
  <c r="J95" i="1"/>
  <c r="I95" i="1"/>
  <c r="F93" i="1"/>
  <c r="G93" i="1"/>
  <c r="H93" i="1"/>
  <c r="G94" i="1"/>
  <c r="F94" i="1"/>
  <c r="D94" i="1" s="1"/>
  <c r="I38" i="1"/>
  <c r="H38" i="1"/>
  <c r="G38" i="1"/>
  <c r="F38" i="1"/>
  <c r="F39" i="1"/>
  <c r="G39" i="1"/>
  <c r="H39" i="1"/>
  <c r="I39" i="1"/>
  <c r="J39" i="1"/>
  <c r="F40" i="1"/>
  <c r="G40" i="1"/>
  <c r="J40" i="1"/>
  <c r="I40" i="1"/>
  <c r="H40" i="1"/>
  <c r="H102" i="1" s="1"/>
  <c r="F64" i="1"/>
  <c r="G64" i="1"/>
  <c r="H64" i="1"/>
  <c r="I64" i="1"/>
  <c r="J64" i="1"/>
  <c r="J96" i="1" s="1"/>
  <c r="D33" i="1"/>
  <c r="D78" i="1"/>
  <c r="D35" i="1"/>
  <c r="F95" i="1"/>
  <c r="G95" i="1"/>
  <c r="D90" i="1"/>
  <c r="D89" i="1"/>
  <c r="D88" i="1"/>
  <c r="D86" i="1"/>
  <c r="D85" i="1"/>
  <c r="D82" i="1"/>
  <c r="D83" i="1"/>
  <c r="D80" i="1"/>
  <c r="D76" i="1"/>
  <c r="D75" i="1"/>
  <c r="D74" i="1"/>
  <c r="D72" i="1"/>
  <c r="D71" i="1"/>
  <c r="D69" i="1"/>
  <c r="F66" i="1"/>
  <c r="F101" i="1" s="1"/>
  <c r="G66" i="1"/>
  <c r="H66" i="1"/>
  <c r="H101" i="1" s="1"/>
  <c r="I66" i="1"/>
  <c r="J66" i="1"/>
  <c r="J101" i="1" s="1"/>
  <c r="G65" i="1"/>
  <c r="F65" i="1"/>
  <c r="H65" i="1"/>
  <c r="I65" i="1"/>
  <c r="J65" i="1"/>
  <c r="D64" i="1"/>
  <c r="D63" i="1"/>
  <c r="D62" i="1"/>
  <c r="D61" i="1"/>
  <c r="D60" i="1"/>
  <c r="D59" i="1"/>
  <c r="G57" i="1"/>
  <c r="H57" i="1"/>
  <c r="I57" i="1"/>
  <c r="D55" i="1"/>
  <c r="D56" i="1"/>
  <c r="D54" i="1"/>
  <c r="D53" i="1"/>
  <c r="I49" i="1"/>
  <c r="J49" i="1"/>
  <c r="G48" i="1"/>
  <c r="H48" i="1"/>
  <c r="D48" i="1" s="1"/>
  <c r="D43" i="1"/>
  <c r="D47" i="1"/>
  <c r="D45" i="1"/>
  <c r="D44" i="1"/>
  <c r="D42" i="1"/>
  <c r="D37" i="1"/>
  <c r="D36" i="1"/>
  <c r="D32" i="1"/>
  <c r="D31" i="1"/>
  <c r="D30" i="1"/>
  <c r="F28" i="1"/>
  <c r="G28" i="1"/>
  <c r="H28" i="1"/>
  <c r="I28" i="1"/>
  <c r="D27" i="1"/>
  <c r="D26" i="1"/>
  <c r="D25" i="1"/>
  <c r="D24" i="1"/>
  <c r="D23" i="1"/>
  <c r="H21" i="1"/>
  <c r="F19" i="1"/>
  <c r="G19" i="1"/>
  <c r="I19" i="1"/>
  <c r="D18" i="1"/>
  <c r="D16" i="1"/>
  <c r="D15" i="1"/>
  <c r="D14" i="1"/>
  <c r="D20" i="1" s="1"/>
  <c r="J102" i="1" l="1"/>
  <c r="D39" i="1"/>
  <c r="D38" i="1"/>
  <c r="H96" i="1"/>
  <c r="D50" i="1"/>
  <c r="D40" i="1"/>
  <c r="F96" i="1"/>
  <c r="D28" i="1"/>
  <c r="F100" i="1"/>
  <c r="D95" i="1"/>
  <c r="D99" i="1"/>
  <c r="I96" i="1"/>
  <c r="G96" i="1"/>
  <c r="H100" i="1"/>
  <c r="I100" i="1"/>
  <c r="G100" i="1"/>
  <c r="G101" i="1"/>
  <c r="I102" i="1"/>
  <c r="J100" i="1"/>
  <c r="H103" i="1"/>
  <c r="D19" i="1"/>
  <c r="D93" i="1"/>
  <c r="I101" i="1"/>
  <c r="D101" i="1" s="1"/>
  <c r="G102" i="1"/>
  <c r="F102" i="1"/>
  <c r="D102" i="1" s="1"/>
  <c r="D66" i="1"/>
  <c r="D57" i="1"/>
  <c r="D65" i="1"/>
  <c r="D49" i="1"/>
  <c r="D51" i="1"/>
  <c r="F103" i="1"/>
  <c r="D96" i="1" l="1"/>
  <c r="G103" i="1"/>
  <c r="I103" i="1"/>
  <c r="D103" i="1" s="1"/>
</calcChain>
</file>

<file path=xl/sharedStrings.xml><?xml version="1.0" encoding="utf-8"?>
<sst xmlns="http://schemas.openxmlformats.org/spreadsheetml/2006/main" count="188" uniqueCount="96">
  <si>
    <t>Мероприятия</t>
  </si>
  <si>
    <t>Срок исполнения</t>
  </si>
  <si>
    <t>Источник финансирования</t>
  </si>
  <si>
    <t>Финансирование по годам реализации</t>
  </si>
  <si>
    <t>в том числе по годам</t>
  </si>
  <si>
    <t>Итого</t>
  </si>
  <si>
    <t>В т.ч.: федеральный бюджет</t>
  </si>
  <si>
    <t>Областной бюджет</t>
  </si>
  <si>
    <t>областной бюджет</t>
  </si>
  <si>
    <t>2011-2015</t>
  </si>
  <si>
    <t>Федеральный бюджет</t>
  </si>
  <si>
    <t>Программы социально-экономического развития города Троицка на 2011 - 2015 годы</t>
  </si>
  <si>
    <t>Предоставление мер социальной поддержки ветеранам труда и труженикам тыла</t>
  </si>
  <si>
    <t>Предоставление мер социальной поддержки ветеранам труда Челябинской области</t>
  </si>
  <si>
    <t>Предоставление мер социальной подержки жертвам политических репрессий</t>
  </si>
  <si>
    <t>III. Содействие росту реальных доходов семей, в том числе с детьми, и малообеспеченных граждан</t>
  </si>
  <si>
    <t>Выплата ежемесячного пособия на ребенка</t>
  </si>
  <si>
    <t>2014-2015</t>
  </si>
  <si>
    <t>2013-2015</t>
  </si>
  <si>
    <t>IV.Улучшение качества жизни граждан пожилого возраста и инвалидов, семей с детьми</t>
  </si>
  <si>
    <t>Предоставление временного приюта несовершеннолетним гражданам</t>
  </si>
  <si>
    <t>2011-2012</t>
  </si>
  <si>
    <t>Городской бюджет</t>
  </si>
  <si>
    <t>В т.ч. областной бюджет</t>
  </si>
  <si>
    <t>городской бюджет</t>
  </si>
  <si>
    <t>V. Улучшение качества жизни детей-сирот и детей, оставшихся без попечения родителей</t>
  </si>
  <si>
    <t>VI. Развитие системы социальной защиты населения Троицкого городского округа</t>
  </si>
  <si>
    <t>-</t>
  </si>
  <si>
    <t>Долгосрочная целевая программа "Профилактика безнадзорности и правонарушений несовершеннолетних" на 2013 - 2015 годы</t>
  </si>
  <si>
    <t>Долгосрочная целевая программа "Крепкая семья" на 2013- 2015 годы</t>
  </si>
  <si>
    <t>Городской бюджет, внебюджетные источники</t>
  </si>
  <si>
    <t>Городская целевая программа "Развитие муниципальной службы на территории Троицкого городского округа на 2011 - 2013 годы"</t>
  </si>
  <si>
    <t>Всего по программе</t>
  </si>
  <si>
    <t>Всего</t>
  </si>
  <si>
    <t>Источники финансирования</t>
  </si>
  <si>
    <t>Гордской бюджет</t>
  </si>
  <si>
    <t>Внебюджетные источники</t>
  </si>
  <si>
    <t>2013-2014</t>
  </si>
  <si>
    <t>Выплата ежемесячного пособия по уходу за ребенком в возрасте от полутора до трех лет</t>
  </si>
  <si>
    <t>Внебюджетные источники (средства ФСС)</t>
  </si>
  <si>
    <t>в т.ч. областной бюджет</t>
  </si>
  <si>
    <t>внебюджетные источники</t>
  </si>
  <si>
    <t>в т.ч. городской бюджет</t>
  </si>
  <si>
    <t>Внебюджетные источники (средства ФСС, другие источники)</t>
  </si>
  <si>
    <t>VII. Исполнение долгосрочных целевых и городских программ</t>
  </si>
  <si>
    <t>Профилактические мероприятия по предупреждению правонарушений и преступлений среди несовершеннолетних</t>
  </si>
  <si>
    <t>Долгосрочная целевая программа "Проведение общественных работ на территории города Троицка на 2013-2014 годы"</t>
  </si>
  <si>
    <t>Муниципальная программа Троицкого городского округа Челябинской области "Крепкая семья" на 2014 - 2016 годы</t>
  </si>
  <si>
    <t>федеральный бюджет</t>
  </si>
  <si>
    <t>»</t>
  </si>
  <si>
    <t>Мероприятия подпрограммы «Социальная защита»</t>
  </si>
  <si>
    <t xml:space="preserve">Муниципальная программа Троицкого городского округа Челябинской области "Профилактика 
безнадзорности и правонарушений несовершеннолетних" на 2014 - 2016 годы </t>
  </si>
  <si>
    <t>II. Повышение реальных доходов отдельных категорий ветеранов, жертв политических репрессий и других категорий 
граждан, меры социальной поддержки которых установлены законодательством Челябинской области</t>
  </si>
  <si>
    <t>Долгосрочная целевая программа "О дополнительных мерах социальной защиты  и поддержки 
ветеранов и льготных категорий граждан на территории города Троицка" на 2013 - 2015 годы</t>
  </si>
  <si>
    <t>Муниципальная  программа  Троицкого  городского  округа  Челябинской  области  "Формирование  доступной 
среды для инвалидов и маломобильных групп населения на территории города Троицка" на 2014 - 2016 годы</t>
  </si>
  <si>
    <t xml:space="preserve">Муниципальная программа Троицкого городского округа Челябинской области "О дополнительных мерах социальной 
защиты и поддержки ветеранов и льготных категорий граждан на территории города Троицка" на 2014 - 2016 годы </t>
  </si>
  <si>
    <t>Предоставление мер социальной поддержки по оплате   жилья   и коммунальных услуг</t>
  </si>
  <si>
    <t>Осуществление  денежных  вып-лат   гражданам,   награжденных знаком "Почетный донор СССР", "Почетный донор России"</t>
  </si>
  <si>
    <t>Выплата инвалидам компенса-ций страховых премий по до-говорам обязательного стра-хования гражданской ответст-веннсти владельцев транс-портных средств</t>
  </si>
  <si>
    <t>Предоставление отдельных мер социалньой поддержки граждан, подвергшихся воздействию ра-диации</t>
  </si>
  <si>
    <t>Предоставление ветеранам до-полнительных мер социальной защиты</t>
  </si>
  <si>
    <t>Возмещение стоимости услуг по погребению, выплата социаль-ного пособия на погребение</t>
  </si>
  <si>
    <t>Выплата областного единовре-менного пособия при рождении ребенка</t>
  </si>
  <si>
    <t>Обеспечение дополнительных мер социальной поддержки мно-годетных семей в Челябинской области</t>
  </si>
  <si>
    <t>Выплата отдельных видов государственных пособий лицам, не подлежащим обязательному социальному страхованию на случай временной нетрудоспособ-ности и  в связи с материнством</t>
  </si>
  <si>
    <t>Организация и предоставление субсидий на оплату жилого поме-щения и коммунальных услуг</t>
  </si>
  <si>
    <t>Социальное обслуживание насе-ления</t>
  </si>
  <si>
    <t>Материальная помощь граж-данам, находящимся в трудной жизненной ситуации</t>
  </si>
  <si>
    <t>Материальная помошь гражда-нам, попавшим в чрезвычайные ситуации</t>
  </si>
  <si>
    <t>Финансовое обеспечение мероп-риятий по временному со-циально-бытовому обустройству лиц, вынужденно покинувших территорию Украины и нахо-дящихся в пунктах временного размещения</t>
  </si>
  <si>
    <t>Организация назначения и вып-латы пособий, относящихся к мерам социальной поддержки детей-сирот</t>
  </si>
  <si>
    <t>Органиизация  деятельности по содержанию и воспитанию детей-сирот  в муниципальном казен-ном образовательном учрежде-нии для детей-сирот и детей, оставшихся без попечения роди-телей, "Детский дом" города Троицка Челябинской области</t>
  </si>
  <si>
    <t>Развитие библиотечного дела в соответсвии с Законом Челябинс-кой области от 30.11.2004 года № 324-ЗО "О библиотечном деле в Челябинской области"</t>
  </si>
  <si>
    <t>Обеспечение деятельности отде-ла субсидий Управления со-циальной защиты населения администрации города Троицка</t>
  </si>
  <si>
    <t>Обеспечение деятельности Уп-равления социальной защиты на-селения администрации города Троицка</t>
  </si>
  <si>
    <t>Организация предоставления жи-лых помещений детям-сиротам, детям, оставшимся без попе-чения родителей, лицам из их числа, а также детям, находя-щимся под опекой (попечительст-вом) и в приемных семьях</t>
  </si>
  <si>
    <t>Обеспечение деятельности отде-ла опеки и попечительства  Управления социальной защиты населения администрации города Троицка</t>
  </si>
  <si>
    <t>Выплата пенсии за выслугу лет лицам, замещавшим должности муниципальной службы Троиц-кого городского округа, ежеме-сячной доплаты к трудовой пенсии гражданам Российской  Федерации, осуществлявшим пол-номочия выборного должност-ного лица органа местного самоуправления города Троицка, полномочия депутатов города Троицка на постоянной основе</t>
  </si>
  <si>
    <t>Организационные, статистичес-кие и информационные мероп-риятия</t>
  </si>
  <si>
    <t>Социально-экономическая под-держка семей и детей</t>
  </si>
  <si>
    <t>Организационные и информа-ционно-статистические мероп-риятия</t>
  </si>
  <si>
    <t>Дополнительные меры социаль-ной защиты и поддержки вете-ранов, льготных категорий граж-дан, пожилых граждан, граждан, попавших в трудную жизненную ситуацию</t>
  </si>
  <si>
    <t>Обеспечение социального парт-нерства органов местного самоуп-равления и общественных объ-единений ветеранов и инвалидов, мероприятия в области социаль-ной политики, направленные на их поддержку и патриотическое воспитание молодежи</t>
  </si>
  <si>
    <t>Обучение муниципальных слу-жащих</t>
  </si>
  <si>
    <t>Обслуживание граждан пожи-лого возраста и инвалидов</t>
  </si>
  <si>
    <t>Формирование  доступной сре-ды для инвалидов и других мало-мобильных групп населения</t>
  </si>
  <si>
    <t>Организационные и информа-ционно-статистические мероприя-тия</t>
  </si>
  <si>
    <t>Обеспечение социального парт-нерства органов местного самоуп-равления и общественных объе-динений ветеранов и инвалидов, мероприятия в области социаль-ной политики, направленные на их поддержку и патриотическое воспитание молодежи</t>
  </si>
  <si>
    <t>Профилактические мероприятия по предупреждению правонару-шений и преступлений среди не-совершеннолетних</t>
  </si>
  <si>
    <t>Всего 
(тыс. рублей)</t>
  </si>
  <si>
    <t xml:space="preserve">                        «Приложение к подпрограмме 
                        «Социальная защита»</t>
  </si>
  <si>
    <t xml:space="preserve">                             к решению Собрания 
                         депутатов города Троицка</t>
  </si>
  <si>
    <t xml:space="preserve">                                 ПРИЛОЖЕНИЕ </t>
  </si>
  <si>
    <r>
      <t xml:space="preserve">                             от  </t>
    </r>
    <r>
      <rPr>
        <u/>
        <sz val="14"/>
        <color theme="1"/>
        <rFont val="Times New Roman"/>
        <family val="1"/>
        <charset val="204"/>
      </rPr>
      <t>29.01.2015г.</t>
    </r>
    <r>
      <rPr>
        <sz val="14"/>
        <color theme="1"/>
        <rFont val="Times New Roman"/>
        <family val="1"/>
        <charset val="204"/>
      </rPr>
      <t xml:space="preserve"> № </t>
    </r>
    <r>
      <rPr>
        <u/>
        <sz val="14"/>
        <color theme="1"/>
        <rFont val="Times New Roman"/>
        <family val="1"/>
        <charset val="204"/>
      </rPr>
      <t>7</t>
    </r>
  </si>
  <si>
    <t xml:space="preserve">          Программы социально-экономического
                развития города Троицка на 2011-2015 годы</t>
  </si>
  <si>
    <t>I. Предоставление мер социальной поддержки федеральным категориям льготников Челябинской области, проживающим 
на территории Троицкого городского округа, в соответствии с федеральным законодательством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</si>
</sst>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2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0" xfId="0" applyFont="1"/>
    <xf numFmtId="4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4" fontId="6" fillId="0" borderId="2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0" fontId="4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52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topLeftCell="A7" zoomScaleNormal="100" zoomScalePageLayoutView="115" workbookViewId="0">
      <selection activeCell="A13" sqref="A13:J13"/>
    </sheetView>
  </sheetViews>
  <sheetFormatPr defaultRowHeight="15" x14ac:dyDescent="0.25"/>
  <cols>
    <col min="1" max="1" width="31.28515625" customWidth="1"/>
    <col min="2" max="2" width="12.7109375" customWidth="1"/>
    <col min="3" max="3" width="17.28515625" customWidth="1"/>
    <col min="5" max="5" width="4.7109375" customWidth="1"/>
    <col min="6" max="6" width="13" customWidth="1"/>
    <col min="7" max="7" width="12.42578125" customWidth="1"/>
    <col min="8" max="8" width="12.85546875" customWidth="1"/>
    <col min="9" max="9" width="11.7109375" customWidth="1"/>
    <col min="10" max="10" width="12.28515625" customWidth="1"/>
    <col min="11" max="11" width="0.140625" customWidth="1"/>
  </cols>
  <sheetData>
    <row r="1" spans="1:11" ht="18.75" x14ac:dyDescent="0.25">
      <c r="A1" s="5"/>
      <c r="B1" s="5"/>
      <c r="C1" s="5"/>
      <c r="D1" s="5"/>
      <c r="E1" s="40" t="s">
        <v>92</v>
      </c>
      <c r="F1" s="40"/>
      <c r="G1" s="40"/>
      <c r="H1" s="40"/>
      <c r="I1" s="40"/>
      <c r="J1" s="40"/>
      <c r="K1" s="40"/>
    </row>
    <row r="2" spans="1:11" ht="36.75" customHeight="1" x14ac:dyDescent="0.25">
      <c r="A2" s="5"/>
      <c r="B2" s="5"/>
      <c r="C2" s="5"/>
      <c r="D2" s="5"/>
      <c r="E2" s="39" t="s">
        <v>91</v>
      </c>
      <c r="F2" s="40"/>
      <c r="G2" s="40"/>
      <c r="H2" s="40"/>
      <c r="I2" s="40"/>
      <c r="J2" s="40"/>
      <c r="K2" s="40"/>
    </row>
    <row r="3" spans="1:11" ht="18.75" x14ac:dyDescent="0.25">
      <c r="A3" s="5"/>
      <c r="B3" s="5"/>
      <c r="C3" s="5"/>
      <c r="D3" s="5"/>
      <c r="E3" s="40" t="s">
        <v>93</v>
      </c>
      <c r="F3" s="40"/>
      <c r="G3" s="40"/>
      <c r="H3" s="40"/>
      <c r="I3" s="40"/>
      <c r="J3" s="40"/>
      <c r="K3" s="40"/>
    </row>
    <row r="4" spans="1:11" ht="18.75" x14ac:dyDescent="0.25">
      <c r="A4" s="5"/>
      <c r="B4" s="5"/>
      <c r="C4" s="5"/>
      <c r="D4" s="5"/>
      <c r="E4" s="34"/>
      <c r="F4" s="34"/>
      <c r="G4" s="34"/>
      <c r="H4" s="34"/>
      <c r="I4" s="34"/>
      <c r="J4" s="34"/>
      <c r="K4" s="34"/>
    </row>
    <row r="5" spans="1:11" ht="38.25" customHeight="1" x14ac:dyDescent="0.25">
      <c r="A5" s="5"/>
      <c r="B5" s="5"/>
      <c r="C5" s="5"/>
      <c r="D5" s="5"/>
      <c r="E5" s="39" t="s">
        <v>90</v>
      </c>
      <c r="F5" s="40"/>
      <c r="G5" s="40"/>
      <c r="H5" s="40"/>
      <c r="I5" s="40"/>
      <c r="J5" s="40"/>
      <c r="K5" s="40"/>
    </row>
    <row r="6" spans="1:11" ht="39" customHeight="1" x14ac:dyDescent="0.3">
      <c r="A6" s="5"/>
      <c r="B6" s="5"/>
      <c r="C6" s="5"/>
      <c r="D6" s="5"/>
      <c r="E6" s="41" t="s">
        <v>94</v>
      </c>
      <c r="F6" s="42"/>
      <c r="G6" s="42"/>
      <c r="H6" s="42"/>
      <c r="I6" s="42"/>
      <c r="J6" s="42"/>
      <c r="K6" s="42"/>
    </row>
    <row r="7" spans="1:11" ht="56.25" customHeight="1" x14ac:dyDescent="0.3">
      <c r="A7" s="41" t="s">
        <v>50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5.5" customHeight="1" x14ac:dyDescent="0.3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1"/>
      <c r="K8" s="11"/>
    </row>
    <row r="9" spans="1:11" s="2" customFormat="1" ht="27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5.75" customHeight="1" x14ac:dyDescent="0.25">
      <c r="A10" s="57" t="s">
        <v>0</v>
      </c>
      <c r="B10" s="57" t="s">
        <v>1</v>
      </c>
      <c r="C10" s="57" t="s">
        <v>2</v>
      </c>
      <c r="D10" s="54" t="s">
        <v>3</v>
      </c>
      <c r="E10" s="55"/>
      <c r="F10" s="55"/>
      <c r="G10" s="55"/>
      <c r="H10" s="55"/>
      <c r="I10" s="55"/>
      <c r="J10" s="56"/>
      <c r="K10" s="6"/>
    </row>
    <row r="11" spans="1:11" ht="15.75" customHeight="1" x14ac:dyDescent="0.25">
      <c r="A11" s="58"/>
      <c r="B11" s="58"/>
      <c r="C11" s="58"/>
      <c r="D11" s="65" t="s">
        <v>89</v>
      </c>
      <c r="E11" s="66"/>
      <c r="F11" s="60" t="s">
        <v>4</v>
      </c>
      <c r="G11" s="61"/>
      <c r="H11" s="61"/>
      <c r="I11" s="61"/>
      <c r="J11" s="62"/>
      <c r="K11" s="5"/>
    </row>
    <row r="12" spans="1:11" ht="20.25" customHeight="1" x14ac:dyDescent="0.25">
      <c r="A12" s="59"/>
      <c r="B12" s="59"/>
      <c r="C12" s="59"/>
      <c r="D12" s="67"/>
      <c r="E12" s="68"/>
      <c r="F12" s="10">
        <v>2011</v>
      </c>
      <c r="G12" s="10">
        <v>2012</v>
      </c>
      <c r="H12" s="10">
        <v>2013</v>
      </c>
      <c r="I12" s="10">
        <v>2014</v>
      </c>
      <c r="J12" s="10">
        <v>2015</v>
      </c>
      <c r="K12" s="5"/>
    </row>
    <row r="13" spans="1:11" ht="33" customHeight="1" x14ac:dyDescent="0.25">
      <c r="A13" s="54" t="s">
        <v>95</v>
      </c>
      <c r="B13" s="55"/>
      <c r="C13" s="55"/>
      <c r="D13" s="55"/>
      <c r="E13" s="55"/>
      <c r="F13" s="55"/>
      <c r="G13" s="55"/>
      <c r="H13" s="55"/>
      <c r="I13" s="55"/>
      <c r="J13" s="56"/>
      <c r="K13" s="5"/>
    </row>
    <row r="14" spans="1:11" ht="29.25" customHeight="1" x14ac:dyDescent="0.25">
      <c r="A14" s="35" t="s">
        <v>56</v>
      </c>
      <c r="B14" s="51" t="s">
        <v>9</v>
      </c>
      <c r="C14" s="20" t="s">
        <v>10</v>
      </c>
      <c r="D14" s="37">
        <f>SUM(F14,G14,H14,I14,J14)</f>
        <v>279767.40000000002</v>
      </c>
      <c r="E14" s="38"/>
      <c r="F14" s="24">
        <v>56901.3</v>
      </c>
      <c r="G14" s="24">
        <v>62875.9</v>
      </c>
      <c r="H14" s="24">
        <v>42303.199999999997</v>
      </c>
      <c r="I14" s="24">
        <v>42476.4</v>
      </c>
      <c r="J14" s="24">
        <v>75210.600000000006</v>
      </c>
      <c r="K14" s="5"/>
    </row>
    <row r="15" spans="1:11" ht="33.75" customHeight="1" x14ac:dyDescent="0.25">
      <c r="A15" s="69"/>
      <c r="B15" s="52"/>
      <c r="C15" s="20" t="s">
        <v>7</v>
      </c>
      <c r="D15" s="37">
        <f>SUM(F15,G15,H15,I15,J15)</f>
        <v>675.9</v>
      </c>
      <c r="E15" s="38"/>
      <c r="F15" s="31"/>
      <c r="G15" s="31"/>
      <c r="H15" s="31">
        <v>675.9</v>
      </c>
      <c r="I15" s="31"/>
      <c r="J15" s="31"/>
      <c r="K15" s="5"/>
    </row>
    <row r="16" spans="1:11" ht="78" customHeight="1" x14ac:dyDescent="0.25">
      <c r="A16" s="28" t="s">
        <v>57</v>
      </c>
      <c r="B16" s="16" t="s">
        <v>9</v>
      </c>
      <c r="C16" s="20" t="s">
        <v>10</v>
      </c>
      <c r="D16" s="37">
        <f>SUM(F16,G16,H16,I16,J16)</f>
        <v>15757.84</v>
      </c>
      <c r="E16" s="38"/>
      <c r="F16" s="31">
        <v>6316</v>
      </c>
      <c r="G16" s="31">
        <v>6979.2</v>
      </c>
      <c r="H16" s="31">
        <v>2462.64</v>
      </c>
      <c r="I16" s="31"/>
      <c r="J16" s="31"/>
      <c r="K16" s="5"/>
    </row>
    <row r="17" spans="1:11" ht="97.5" customHeight="1" x14ac:dyDescent="0.25">
      <c r="A17" s="28" t="s">
        <v>58</v>
      </c>
      <c r="B17" s="16" t="s">
        <v>9</v>
      </c>
      <c r="C17" s="20" t="s">
        <v>10</v>
      </c>
      <c r="D17" s="37">
        <f>SUM(F17,G17,H17,I17,J17)</f>
        <v>354.90999999999997</v>
      </c>
      <c r="E17" s="38"/>
      <c r="F17" s="31">
        <v>127.5</v>
      </c>
      <c r="G17" s="31">
        <v>140.9</v>
      </c>
      <c r="H17" s="31">
        <v>9.27</v>
      </c>
      <c r="I17" s="31">
        <v>5.14</v>
      </c>
      <c r="J17" s="31">
        <v>72.099999999999994</v>
      </c>
      <c r="K17" s="5"/>
    </row>
    <row r="18" spans="1:11" ht="63" x14ac:dyDescent="0.25">
      <c r="A18" s="28" t="s">
        <v>59</v>
      </c>
      <c r="B18" s="16">
        <v>2015</v>
      </c>
      <c r="C18" s="20" t="s">
        <v>7</v>
      </c>
      <c r="D18" s="37">
        <f>SUM(F18,G18,H18,I18,J18)</f>
        <v>766.4</v>
      </c>
      <c r="E18" s="38"/>
      <c r="F18" s="15"/>
      <c r="G18" s="15"/>
      <c r="H18" s="15"/>
      <c r="I18" s="15"/>
      <c r="J18" s="15">
        <v>766.4</v>
      </c>
      <c r="K18" s="5"/>
    </row>
    <row r="19" spans="1:11" ht="15.75" x14ac:dyDescent="0.25">
      <c r="A19" s="14" t="s">
        <v>5</v>
      </c>
      <c r="B19" s="17"/>
      <c r="C19" s="17"/>
      <c r="D19" s="37">
        <f>SUM(D14:E18)</f>
        <v>297322.45000000007</v>
      </c>
      <c r="E19" s="38"/>
      <c r="F19" s="15">
        <f>SUM(F14:F18)</f>
        <v>63344.800000000003</v>
      </c>
      <c r="G19" s="15">
        <f>SUM(G14:G18)</f>
        <v>69996</v>
      </c>
      <c r="H19" s="15">
        <f>SUM(H14:H18)</f>
        <v>45451.009999999995</v>
      </c>
      <c r="I19" s="15">
        <f>SUM(I14:I18)</f>
        <v>42481.54</v>
      </c>
      <c r="J19" s="15">
        <f>SUM(J14:J18)</f>
        <v>76049.100000000006</v>
      </c>
      <c r="K19" s="5"/>
    </row>
    <row r="20" spans="1:11" ht="15.75" x14ac:dyDescent="0.25">
      <c r="A20" s="14" t="s">
        <v>6</v>
      </c>
      <c r="B20" s="17"/>
      <c r="C20" s="17"/>
      <c r="D20" s="37">
        <f>SUM(D14,D16,D17)</f>
        <v>295880.15000000002</v>
      </c>
      <c r="E20" s="38"/>
      <c r="F20" s="15">
        <f>SUM(F14,F16,F18,F17)</f>
        <v>63344.800000000003</v>
      </c>
      <c r="G20" s="15">
        <f>SUM(G14,G16,G18,G17)</f>
        <v>69996</v>
      </c>
      <c r="H20" s="15">
        <f>SUM(H14,H16,H18,H17)</f>
        <v>44775.109999999993</v>
      </c>
      <c r="I20" s="15">
        <f>SUM(I14,I16,I18,I17)</f>
        <v>42481.54</v>
      </c>
      <c r="J20" s="15">
        <f>SUM(J14,J17,)</f>
        <v>75282.700000000012</v>
      </c>
      <c r="K20" s="5"/>
    </row>
    <row r="21" spans="1:11" ht="16.5" customHeight="1" x14ac:dyDescent="0.25">
      <c r="A21" s="21" t="s">
        <v>8</v>
      </c>
      <c r="B21" s="16"/>
      <c r="C21" s="16"/>
      <c r="D21" s="37">
        <v>1442.3</v>
      </c>
      <c r="E21" s="38"/>
      <c r="F21" s="15"/>
      <c r="G21" s="15"/>
      <c r="H21" s="15">
        <f>SUM(H15)</f>
        <v>675.9</v>
      </c>
      <c r="I21" s="15"/>
      <c r="J21" s="15">
        <v>766.4</v>
      </c>
      <c r="K21" s="5"/>
    </row>
    <row r="22" spans="1:11" ht="30.75" customHeight="1" x14ac:dyDescent="0.25">
      <c r="A22" s="54" t="s">
        <v>52</v>
      </c>
      <c r="B22" s="55"/>
      <c r="C22" s="55"/>
      <c r="D22" s="55"/>
      <c r="E22" s="55"/>
      <c r="F22" s="55"/>
      <c r="G22" s="55"/>
      <c r="H22" s="55"/>
      <c r="I22" s="55"/>
      <c r="J22" s="56"/>
      <c r="K22" s="5"/>
    </row>
    <row r="23" spans="1:11" ht="61.5" customHeight="1" x14ac:dyDescent="0.25">
      <c r="A23" s="29" t="s">
        <v>12</v>
      </c>
      <c r="B23" s="10" t="s">
        <v>9</v>
      </c>
      <c r="C23" s="22" t="s">
        <v>7</v>
      </c>
      <c r="D23" s="63">
        <f>SUM(F23,G23,H23,I23,J23)</f>
        <v>391764.3</v>
      </c>
      <c r="E23" s="64"/>
      <c r="F23" s="12">
        <v>87985.600000000006</v>
      </c>
      <c r="G23" s="12">
        <v>97224.1</v>
      </c>
      <c r="H23" s="12">
        <v>68069.399999999994</v>
      </c>
      <c r="I23" s="12">
        <v>68343.899999999994</v>
      </c>
      <c r="J23" s="12">
        <v>70141.3</v>
      </c>
      <c r="K23" s="5"/>
    </row>
    <row r="24" spans="1:11" ht="62.25" customHeight="1" x14ac:dyDescent="0.25">
      <c r="A24" s="29" t="s">
        <v>13</v>
      </c>
      <c r="B24" s="10" t="s">
        <v>9</v>
      </c>
      <c r="C24" s="22" t="s">
        <v>7</v>
      </c>
      <c r="D24" s="63">
        <f>SUM(F24,G24,H24,I24,J24)</f>
        <v>204960.2</v>
      </c>
      <c r="E24" s="64"/>
      <c r="F24" s="12">
        <v>39719.800000000003</v>
      </c>
      <c r="G24" s="12">
        <v>43890.400000000001</v>
      </c>
      <c r="H24" s="12">
        <v>40349.9</v>
      </c>
      <c r="I24" s="12">
        <v>39882.6</v>
      </c>
      <c r="J24" s="12">
        <v>41117.5</v>
      </c>
      <c r="K24" s="5"/>
    </row>
    <row r="25" spans="1:11" ht="47.25" customHeight="1" x14ac:dyDescent="0.25">
      <c r="A25" s="29" t="s">
        <v>14</v>
      </c>
      <c r="B25" s="10" t="s">
        <v>9</v>
      </c>
      <c r="C25" s="22" t="s">
        <v>7</v>
      </c>
      <c r="D25" s="63">
        <f>SUM(F25,G25,H25,I25,J25)</f>
        <v>26554.597999999998</v>
      </c>
      <c r="E25" s="64"/>
      <c r="F25" s="12">
        <v>7795</v>
      </c>
      <c r="G25" s="12">
        <v>8613.5</v>
      </c>
      <c r="H25" s="12">
        <v>3312.4580000000001</v>
      </c>
      <c r="I25" s="12">
        <v>3294.04</v>
      </c>
      <c r="J25" s="12">
        <v>3539.6</v>
      </c>
      <c r="K25" s="5"/>
    </row>
    <row r="26" spans="1:11" ht="45" customHeight="1" x14ac:dyDescent="0.25">
      <c r="A26" s="29" t="s">
        <v>60</v>
      </c>
      <c r="B26" s="10" t="s">
        <v>9</v>
      </c>
      <c r="C26" s="22" t="s">
        <v>7</v>
      </c>
      <c r="D26" s="63">
        <f>SUM(F26,G26,H26,I26,J26)</f>
        <v>2461.6</v>
      </c>
      <c r="E26" s="64"/>
      <c r="F26" s="12">
        <v>778.8</v>
      </c>
      <c r="G26" s="12">
        <v>860.7</v>
      </c>
      <c r="H26" s="12">
        <v>426.1</v>
      </c>
      <c r="I26" s="12">
        <v>319.60000000000002</v>
      </c>
      <c r="J26" s="12">
        <v>76.400000000000006</v>
      </c>
      <c r="K26" s="5"/>
    </row>
    <row r="27" spans="1:11" ht="61.5" customHeight="1" x14ac:dyDescent="0.25">
      <c r="A27" s="29" t="s">
        <v>61</v>
      </c>
      <c r="B27" s="10" t="s">
        <v>9</v>
      </c>
      <c r="C27" s="22" t="s">
        <v>7</v>
      </c>
      <c r="D27" s="63">
        <f>SUM(F27,G27,H27,I27,J27)</f>
        <v>3239.1</v>
      </c>
      <c r="E27" s="64"/>
      <c r="F27" s="12"/>
      <c r="G27" s="12"/>
      <c r="H27" s="12">
        <v>967</v>
      </c>
      <c r="I27" s="12">
        <v>1165.5999999999999</v>
      </c>
      <c r="J27" s="12">
        <v>1106.5</v>
      </c>
      <c r="K27" s="5"/>
    </row>
    <row r="28" spans="1:11" ht="31.5" x14ac:dyDescent="0.25">
      <c r="A28" s="14" t="s">
        <v>5</v>
      </c>
      <c r="B28" s="16"/>
      <c r="C28" s="20" t="s">
        <v>7</v>
      </c>
      <c r="D28" s="37">
        <f>SUM(D23:D27)</f>
        <v>628979.79799999995</v>
      </c>
      <c r="E28" s="38"/>
      <c r="F28" s="15">
        <f>SUM(F23:F27)</f>
        <v>136279.20000000001</v>
      </c>
      <c r="G28" s="15">
        <f>SUM(G23:G27)</f>
        <v>150588.70000000001</v>
      </c>
      <c r="H28" s="15">
        <f>SUM(H23:H27)</f>
        <v>113124.85799999999</v>
      </c>
      <c r="I28" s="15">
        <f>SUM(I23:I27)</f>
        <v>113005.74</v>
      </c>
      <c r="J28" s="15">
        <f>SUM(J23:J27)</f>
        <v>115981.3</v>
      </c>
      <c r="K28" s="5"/>
    </row>
    <row r="29" spans="1:11" ht="22.5" customHeight="1" x14ac:dyDescent="0.25">
      <c r="A29" s="54" t="s">
        <v>15</v>
      </c>
      <c r="B29" s="55"/>
      <c r="C29" s="55"/>
      <c r="D29" s="55"/>
      <c r="E29" s="55"/>
      <c r="F29" s="55"/>
      <c r="G29" s="55"/>
      <c r="H29" s="55"/>
      <c r="I29" s="55"/>
      <c r="J29" s="56"/>
      <c r="K29" s="5"/>
    </row>
    <row r="30" spans="1:11" ht="31.5" customHeight="1" x14ac:dyDescent="0.25">
      <c r="A30" s="28" t="s">
        <v>16</v>
      </c>
      <c r="B30" s="16" t="s">
        <v>9</v>
      </c>
      <c r="C30" s="20" t="s">
        <v>7</v>
      </c>
      <c r="D30" s="37">
        <f t="shared" ref="D30:D40" si="0">SUM(F30,G30,H30,I30,J30)</f>
        <v>129503.35999999999</v>
      </c>
      <c r="E30" s="38"/>
      <c r="F30" s="15">
        <v>28892</v>
      </c>
      <c r="G30" s="15">
        <v>31925.7</v>
      </c>
      <c r="H30" s="15">
        <v>25709.599999999999</v>
      </c>
      <c r="I30" s="15">
        <v>20612.16</v>
      </c>
      <c r="J30" s="15">
        <v>22363.9</v>
      </c>
      <c r="K30" s="5"/>
    </row>
    <row r="31" spans="1:11" ht="46.5" customHeight="1" x14ac:dyDescent="0.25">
      <c r="A31" s="28" t="s">
        <v>62</v>
      </c>
      <c r="B31" s="16" t="s">
        <v>9</v>
      </c>
      <c r="C31" s="20" t="s">
        <v>7</v>
      </c>
      <c r="D31" s="37">
        <f t="shared" si="0"/>
        <v>14900.795</v>
      </c>
      <c r="E31" s="38"/>
      <c r="F31" s="15">
        <v>3001.2</v>
      </c>
      <c r="G31" s="15">
        <v>3316.3</v>
      </c>
      <c r="H31" s="15">
        <v>2858.1950000000002</v>
      </c>
      <c r="I31" s="15">
        <v>2826.7</v>
      </c>
      <c r="J31" s="15">
        <v>2898.4</v>
      </c>
      <c r="K31" s="5"/>
    </row>
    <row r="32" spans="1:11" ht="63" customHeight="1" x14ac:dyDescent="0.25">
      <c r="A32" s="28" t="s">
        <v>63</v>
      </c>
      <c r="B32" s="16" t="s">
        <v>9</v>
      </c>
      <c r="C32" s="20" t="s">
        <v>7</v>
      </c>
      <c r="D32" s="37">
        <f t="shared" si="0"/>
        <v>18667.100000000002</v>
      </c>
      <c r="E32" s="38"/>
      <c r="F32" s="15">
        <v>5771.5</v>
      </c>
      <c r="G32" s="15">
        <v>6608.4</v>
      </c>
      <c r="H32" s="15">
        <v>1858.9</v>
      </c>
      <c r="I32" s="15">
        <v>2822.9</v>
      </c>
      <c r="J32" s="15">
        <v>1605.4</v>
      </c>
      <c r="K32" s="5"/>
    </row>
    <row r="33" spans="1:11" ht="13.5" hidden="1" customHeight="1" x14ac:dyDescent="0.25">
      <c r="A33" s="35" t="s">
        <v>38</v>
      </c>
      <c r="B33" s="51" t="s">
        <v>18</v>
      </c>
      <c r="C33" s="43" t="s">
        <v>7</v>
      </c>
      <c r="D33" s="45">
        <f t="shared" ref="D33" si="1">SUM(F33,G33,H33,I33,J33)</f>
        <v>3033.2750000000001</v>
      </c>
      <c r="E33" s="46"/>
      <c r="F33" s="49"/>
      <c r="G33" s="49"/>
      <c r="H33" s="49"/>
      <c r="I33" s="49">
        <v>32.674999999999997</v>
      </c>
      <c r="J33" s="49">
        <v>3000.6</v>
      </c>
      <c r="K33" s="5"/>
    </row>
    <row r="34" spans="1:11" ht="63" customHeight="1" x14ac:dyDescent="0.25">
      <c r="A34" s="36"/>
      <c r="B34" s="52"/>
      <c r="C34" s="44"/>
      <c r="D34" s="47"/>
      <c r="E34" s="48"/>
      <c r="F34" s="50"/>
      <c r="G34" s="50"/>
      <c r="H34" s="50"/>
      <c r="I34" s="50"/>
      <c r="J34" s="50"/>
      <c r="K34" s="5"/>
    </row>
    <row r="35" spans="1:11" ht="63" customHeight="1" x14ac:dyDescent="0.25">
      <c r="A35" s="35" t="s">
        <v>64</v>
      </c>
      <c r="B35" s="51" t="s">
        <v>18</v>
      </c>
      <c r="C35" s="20" t="s">
        <v>39</v>
      </c>
      <c r="D35" s="37">
        <f t="shared" ref="D35" si="2">SUM(F35,G35,H35,I35,J35)</f>
        <v>50605.599999999999</v>
      </c>
      <c r="E35" s="38"/>
      <c r="F35" s="15"/>
      <c r="G35" s="15"/>
      <c r="H35" s="15">
        <v>50605.599999999999</v>
      </c>
      <c r="I35" s="15"/>
      <c r="J35" s="15"/>
      <c r="K35" s="5"/>
    </row>
    <row r="36" spans="1:11" ht="63.75" customHeight="1" x14ac:dyDescent="0.25">
      <c r="A36" s="36"/>
      <c r="B36" s="52"/>
      <c r="C36" s="20" t="s">
        <v>7</v>
      </c>
      <c r="D36" s="37">
        <f t="shared" si="0"/>
        <v>107220</v>
      </c>
      <c r="E36" s="38"/>
      <c r="F36" s="15"/>
      <c r="G36" s="15"/>
      <c r="H36" s="15"/>
      <c r="I36" s="15">
        <v>53238.400000000001</v>
      </c>
      <c r="J36" s="15">
        <v>53981.599999999999</v>
      </c>
      <c r="K36" s="5"/>
    </row>
    <row r="37" spans="1:11" ht="63" customHeight="1" x14ac:dyDescent="0.25">
      <c r="A37" s="28" t="s">
        <v>65</v>
      </c>
      <c r="B37" s="16" t="s">
        <v>9</v>
      </c>
      <c r="C37" s="20" t="s">
        <v>7</v>
      </c>
      <c r="D37" s="37">
        <f t="shared" si="0"/>
        <v>301438.65000000002</v>
      </c>
      <c r="E37" s="38"/>
      <c r="F37" s="15">
        <v>49563.199999999997</v>
      </c>
      <c r="G37" s="15">
        <v>54767.3</v>
      </c>
      <c r="H37" s="15">
        <v>64347.15</v>
      </c>
      <c r="I37" s="15">
        <v>66490.600000000006</v>
      </c>
      <c r="J37" s="15">
        <v>66270.399999999994</v>
      </c>
      <c r="K37" s="5"/>
    </row>
    <row r="38" spans="1:11" ht="15.75" x14ac:dyDescent="0.25">
      <c r="A38" s="14" t="s">
        <v>5</v>
      </c>
      <c r="B38" s="16"/>
      <c r="C38" s="16"/>
      <c r="D38" s="37">
        <f t="shared" ref="D38:D39" si="3">SUM(F38,G38,H38,I38,J38)</f>
        <v>625368.78</v>
      </c>
      <c r="E38" s="38"/>
      <c r="F38" s="15">
        <f>SUM(F29:F37)</f>
        <v>87227.9</v>
      </c>
      <c r="G38" s="15">
        <f>SUM(G29:G37)</f>
        <v>96617.700000000012</v>
      </c>
      <c r="H38" s="15">
        <f>SUM(H29:H37)</f>
        <v>145379.44500000001</v>
      </c>
      <c r="I38" s="15">
        <f>SUM(I29:I37)</f>
        <v>146023.435</v>
      </c>
      <c r="J38" s="15">
        <f>SUM(J29:J37)</f>
        <v>150120.29999999999</v>
      </c>
      <c r="K38" s="5"/>
    </row>
    <row r="39" spans="1:11" ht="15.75" x14ac:dyDescent="0.25">
      <c r="A39" s="14" t="s">
        <v>40</v>
      </c>
      <c r="B39" s="16"/>
      <c r="C39" s="16"/>
      <c r="D39" s="37">
        <f t="shared" si="3"/>
        <v>574763.17999999993</v>
      </c>
      <c r="E39" s="38"/>
      <c r="F39" s="15">
        <f>SUM(F30,F31,F32,F33,F36,F37)</f>
        <v>87227.9</v>
      </c>
      <c r="G39" s="15">
        <f>SUM(G30,G31,G32,G33,G36,G37)</f>
        <v>96617.700000000012</v>
      </c>
      <c r="H39" s="15">
        <f>SUM(H30,H31,H32,H33,H36,H37)</f>
        <v>94773.845000000001</v>
      </c>
      <c r="I39" s="15">
        <f>SUM(I30,I31,I32,I33,I36,I37)</f>
        <v>146023.435</v>
      </c>
      <c r="J39" s="15">
        <f>SUM(J30,J31,J32,J33,J36,J37)</f>
        <v>150120.29999999999</v>
      </c>
      <c r="K39" s="5"/>
    </row>
    <row r="40" spans="1:11" ht="15.75" x14ac:dyDescent="0.25">
      <c r="A40" s="14" t="s">
        <v>41</v>
      </c>
      <c r="B40" s="16"/>
      <c r="C40" s="16"/>
      <c r="D40" s="37">
        <f t="shared" si="0"/>
        <v>50605.599999999999</v>
      </c>
      <c r="E40" s="38"/>
      <c r="F40" s="15">
        <f>SUM(F35)</f>
        <v>0</v>
      </c>
      <c r="G40" s="15">
        <f>SUM(G35)</f>
        <v>0</v>
      </c>
      <c r="H40" s="15">
        <f>SUM(H35)</f>
        <v>50605.599999999999</v>
      </c>
      <c r="I40" s="15">
        <f>SUM(I35)</f>
        <v>0</v>
      </c>
      <c r="J40" s="15">
        <f>SUM(J35)</f>
        <v>0</v>
      </c>
      <c r="K40" s="5"/>
    </row>
    <row r="41" spans="1:11" ht="21.75" customHeight="1" x14ac:dyDescent="0.25">
      <c r="A41" s="54" t="s">
        <v>19</v>
      </c>
      <c r="B41" s="55"/>
      <c r="C41" s="55"/>
      <c r="D41" s="55"/>
      <c r="E41" s="55"/>
      <c r="F41" s="55"/>
      <c r="G41" s="55"/>
      <c r="H41" s="55"/>
      <c r="I41" s="55"/>
      <c r="J41" s="56"/>
      <c r="K41" s="5"/>
    </row>
    <row r="42" spans="1:11" ht="47.25" customHeight="1" x14ac:dyDescent="0.25">
      <c r="A42" s="28" t="s">
        <v>20</v>
      </c>
      <c r="B42" s="16" t="s">
        <v>9</v>
      </c>
      <c r="C42" s="20" t="s">
        <v>7</v>
      </c>
      <c r="D42" s="37">
        <f>SUM(F42,G42,H42,I42,J42)</f>
        <v>67981.72</v>
      </c>
      <c r="E42" s="38"/>
      <c r="F42" s="15">
        <v>9119.1</v>
      </c>
      <c r="G42" s="15">
        <v>10076.700000000001</v>
      </c>
      <c r="H42" s="15">
        <v>15660.4</v>
      </c>
      <c r="I42" s="15">
        <v>16581.62</v>
      </c>
      <c r="J42" s="15">
        <v>16543.900000000001</v>
      </c>
      <c r="K42" s="5"/>
    </row>
    <row r="43" spans="1:11" ht="31.5" customHeight="1" x14ac:dyDescent="0.25">
      <c r="A43" s="35" t="s">
        <v>66</v>
      </c>
      <c r="B43" s="51" t="s">
        <v>9</v>
      </c>
      <c r="C43" s="20" t="s">
        <v>7</v>
      </c>
      <c r="D43" s="37">
        <f>SUM(F43:J43)</f>
        <v>55546.69</v>
      </c>
      <c r="E43" s="38"/>
      <c r="F43" s="15">
        <v>8919.5</v>
      </c>
      <c r="G43" s="15">
        <v>10085.299999999999</v>
      </c>
      <c r="H43" s="15">
        <v>12277.99</v>
      </c>
      <c r="I43" s="15">
        <v>12466.2</v>
      </c>
      <c r="J43" s="15">
        <v>11797.7</v>
      </c>
      <c r="K43" s="5"/>
    </row>
    <row r="44" spans="1:11" ht="31.5" x14ac:dyDescent="0.25">
      <c r="A44" s="69"/>
      <c r="B44" s="52"/>
      <c r="C44" s="20" t="s">
        <v>22</v>
      </c>
      <c r="D44" s="37">
        <f t="shared" ref="D44:D51" si="4">SUM(F44,G44,H44,I44,J44)</f>
        <v>2150</v>
      </c>
      <c r="E44" s="38"/>
      <c r="F44" s="15">
        <v>650</v>
      </c>
      <c r="G44" s="15">
        <v>1500</v>
      </c>
      <c r="H44" s="15"/>
      <c r="I44" s="15"/>
      <c r="J44" s="15"/>
      <c r="K44" s="5"/>
    </row>
    <row r="45" spans="1:11" ht="47.25" customHeight="1" x14ac:dyDescent="0.25">
      <c r="A45" s="28" t="s">
        <v>67</v>
      </c>
      <c r="B45" s="16" t="s">
        <v>21</v>
      </c>
      <c r="C45" s="20" t="s">
        <v>22</v>
      </c>
      <c r="D45" s="37">
        <f t="shared" si="4"/>
        <v>521.20000000000005</v>
      </c>
      <c r="E45" s="38"/>
      <c r="F45" s="15">
        <v>247.6</v>
      </c>
      <c r="G45" s="15">
        <v>273.60000000000002</v>
      </c>
      <c r="H45" s="15"/>
      <c r="I45" s="15"/>
      <c r="J45" s="15"/>
      <c r="K45" s="5"/>
    </row>
    <row r="46" spans="1:11" ht="45.75" customHeight="1" x14ac:dyDescent="0.25">
      <c r="A46" s="28" t="s">
        <v>68</v>
      </c>
      <c r="B46" s="16">
        <v>2013</v>
      </c>
      <c r="C46" s="20" t="s">
        <v>22</v>
      </c>
      <c r="D46" s="37">
        <f t="shared" ref="D46" si="5">SUM(F46,G46,H46,I46,J46)</f>
        <v>124.89</v>
      </c>
      <c r="E46" s="38"/>
      <c r="F46" s="15"/>
      <c r="G46" s="15"/>
      <c r="H46" s="15">
        <v>124.89</v>
      </c>
      <c r="I46" s="15"/>
      <c r="J46" s="15"/>
      <c r="K46" s="5"/>
    </row>
    <row r="47" spans="1:11" ht="126.75" customHeight="1" x14ac:dyDescent="0.25">
      <c r="A47" s="28" t="s">
        <v>69</v>
      </c>
      <c r="B47" s="16">
        <v>2014</v>
      </c>
      <c r="C47" s="20" t="s">
        <v>10</v>
      </c>
      <c r="D47" s="37">
        <f t="shared" si="4"/>
        <v>8.7799999999999994</v>
      </c>
      <c r="E47" s="38"/>
      <c r="F47" s="15"/>
      <c r="G47" s="15"/>
      <c r="H47" s="15"/>
      <c r="I47" s="15">
        <v>8.7799999999999994</v>
      </c>
      <c r="J47" s="15"/>
      <c r="K47" s="5"/>
    </row>
    <row r="48" spans="1:11" ht="15.75" x14ac:dyDescent="0.25">
      <c r="A48" s="14" t="s">
        <v>5</v>
      </c>
      <c r="B48" s="16"/>
      <c r="C48" s="16"/>
      <c r="D48" s="37">
        <f>SUM(F48,G48,H48,I48,J48)</f>
        <v>126333.28</v>
      </c>
      <c r="E48" s="38"/>
      <c r="F48" s="15">
        <f>SUM(F42:F47)</f>
        <v>18936.199999999997</v>
      </c>
      <c r="G48" s="15">
        <f>SUM(G42:G47)</f>
        <v>21935.599999999999</v>
      </c>
      <c r="H48" s="15">
        <f>SUM(H42:H47)</f>
        <v>28063.279999999999</v>
      </c>
      <c r="I48" s="15">
        <f>SUM(I42:I47)</f>
        <v>29056.6</v>
      </c>
      <c r="J48" s="15">
        <f>SUM(J42:J47)</f>
        <v>28341.600000000002</v>
      </c>
      <c r="K48" s="5"/>
    </row>
    <row r="49" spans="1:11" ht="15.75" x14ac:dyDescent="0.25">
      <c r="A49" s="14" t="s">
        <v>23</v>
      </c>
      <c r="B49" s="16"/>
      <c r="C49" s="16"/>
      <c r="D49" s="37">
        <f t="shared" si="4"/>
        <v>123528.41</v>
      </c>
      <c r="E49" s="38"/>
      <c r="F49" s="15">
        <f>SUM(F42,F43,)</f>
        <v>18038.599999999999</v>
      </c>
      <c r="G49" s="15">
        <f>SUM(G42,G43,)</f>
        <v>20162</v>
      </c>
      <c r="H49" s="15">
        <f>SUM(H42,H43,)</f>
        <v>27938.39</v>
      </c>
      <c r="I49" s="15">
        <f>SUM(I42,I43,)</f>
        <v>29047.82</v>
      </c>
      <c r="J49" s="15">
        <f>SUM(J42,J43,)</f>
        <v>28341.600000000002</v>
      </c>
      <c r="K49" s="5"/>
    </row>
    <row r="50" spans="1:11" ht="15.75" x14ac:dyDescent="0.25">
      <c r="A50" s="14" t="s">
        <v>24</v>
      </c>
      <c r="B50" s="16"/>
      <c r="C50" s="16"/>
      <c r="D50" s="37">
        <f>SUM(F50,G50,H50,I50,J50)</f>
        <v>2796.0899999999997</v>
      </c>
      <c r="E50" s="38"/>
      <c r="F50" s="15">
        <f>SUM(F44,F45)</f>
        <v>897.6</v>
      </c>
      <c r="G50" s="15">
        <f>SUM(G44,G45)</f>
        <v>1773.6</v>
      </c>
      <c r="H50" s="15">
        <f>SUM(H44,H45,H46)</f>
        <v>124.89</v>
      </c>
      <c r="I50" s="15"/>
      <c r="J50" s="15"/>
      <c r="K50" s="5"/>
    </row>
    <row r="51" spans="1:11" ht="17.25" customHeight="1" x14ac:dyDescent="0.25">
      <c r="A51" s="14" t="s">
        <v>48</v>
      </c>
      <c r="B51" s="16"/>
      <c r="C51" s="16"/>
      <c r="D51" s="37">
        <f t="shared" si="4"/>
        <v>8.7799999999999994</v>
      </c>
      <c r="E51" s="38"/>
      <c r="F51" s="15"/>
      <c r="G51" s="15"/>
      <c r="H51" s="15"/>
      <c r="I51" s="15">
        <v>8.7799999999999994</v>
      </c>
      <c r="J51" s="15"/>
      <c r="K51" s="5"/>
    </row>
    <row r="52" spans="1:11" ht="22.5" customHeight="1" x14ac:dyDescent="0.25">
      <c r="A52" s="54" t="s">
        <v>25</v>
      </c>
      <c r="B52" s="55"/>
      <c r="C52" s="55"/>
      <c r="D52" s="55"/>
      <c r="E52" s="55"/>
      <c r="F52" s="55"/>
      <c r="G52" s="55"/>
      <c r="H52" s="55"/>
      <c r="I52" s="55"/>
      <c r="J52" s="56"/>
      <c r="K52" s="5"/>
    </row>
    <row r="53" spans="1:11" ht="78.75" customHeight="1" x14ac:dyDescent="0.25">
      <c r="A53" s="28" t="s">
        <v>70</v>
      </c>
      <c r="B53" s="33" t="s">
        <v>9</v>
      </c>
      <c r="C53" s="20" t="s">
        <v>7</v>
      </c>
      <c r="D53" s="37">
        <f>SUM(F53,G53,H53,I53,J53)</f>
        <v>71904.36</v>
      </c>
      <c r="E53" s="38"/>
      <c r="F53" s="32">
        <v>11113.3</v>
      </c>
      <c r="G53" s="32">
        <v>11166.2</v>
      </c>
      <c r="H53" s="32">
        <v>15922.86</v>
      </c>
      <c r="I53" s="32">
        <v>17848</v>
      </c>
      <c r="J53" s="32">
        <v>15854</v>
      </c>
      <c r="K53" s="5"/>
    </row>
    <row r="54" spans="1:11" ht="124.5" customHeight="1" x14ac:dyDescent="0.25">
      <c r="A54" s="28" t="s">
        <v>75</v>
      </c>
      <c r="B54" s="16" t="s">
        <v>9</v>
      </c>
      <c r="C54" s="20" t="s">
        <v>7</v>
      </c>
      <c r="D54" s="37">
        <f>SUM(F54,G54,H54,I54,J54)</f>
        <v>6957.9</v>
      </c>
      <c r="E54" s="38"/>
      <c r="F54" s="15">
        <v>3305.4</v>
      </c>
      <c r="G54" s="15">
        <v>3652.5</v>
      </c>
      <c r="H54" s="15"/>
      <c r="I54" s="15"/>
      <c r="J54" s="15"/>
      <c r="K54" s="5"/>
    </row>
    <row r="55" spans="1:11" ht="140.25" customHeight="1" x14ac:dyDescent="0.25">
      <c r="A55" s="28" t="s">
        <v>71</v>
      </c>
      <c r="B55" s="16" t="s">
        <v>9</v>
      </c>
      <c r="C55" s="20" t="s">
        <v>7</v>
      </c>
      <c r="D55" s="71">
        <f>SUM(F55,G55,H55,I55,J55)</f>
        <v>75424.33</v>
      </c>
      <c r="E55" s="72"/>
      <c r="F55" s="16">
        <v>11449.8</v>
      </c>
      <c r="G55" s="16">
        <v>13152</v>
      </c>
      <c r="H55" s="16">
        <v>15815.9</v>
      </c>
      <c r="I55" s="16">
        <v>17249.63</v>
      </c>
      <c r="J55" s="16">
        <v>17757</v>
      </c>
      <c r="K55" s="5"/>
    </row>
    <row r="56" spans="1:11" ht="94.5" customHeight="1" x14ac:dyDescent="0.25">
      <c r="A56" s="28" t="s">
        <v>72</v>
      </c>
      <c r="B56" s="16" t="s">
        <v>9</v>
      </c>
      <c r="C56" s="20" t="s">
        <v>7</v>
      </c>
      <c r="D56" s="71">
        <f>SUM(F56,G56,H56,I56,J56)</f>
        <v>16.896000000000001</v>
      </c>
      <c r="E56" s="72"/>
      <c r="F56" s="16">
        <v>5.7</v>
      </c>
      <c r="G56" s="16">
        <v>6.3</v>
      </c>
      <c r="H56" s="16">
        <v>4.8959999999999999</v>
      </c>
      <c r="I56" s="16"/>
      <c r="J56" s="16"/>
      <c r="K56" s="5"/>
    </row>
    <row r="57" spans="1:11" ht="15" customHeight="1" x14ac:dyDescent="0.25">
      <c r="A57" s="23" t="s">
        <v>5</v>
      </c>
      <c r="B57" s="16"/>
      <c r="C57" s="16"/>
      <c r="D57" s="71">
        <f>SUM(F57,G57,H57,I57,J57)</f>
        <v>154303.486</v>
      </c>
      <c r="E57" s="72"/>
      <c r="F57" s="16">
        <f>SUM(F53:F56)</f>
        <v>25874.2</v>
      </c>
      <c r="G57" s="16">
        <f>SUM(G53:G56)</f>
        <v>27977</v>
      </c>
      <c r="H57" s="16">
        <f>SUM(H53:H56)</f>
        <v>31743.656000000003</v>
      </c>
      <c r="I57" s="16">
        <f>SUM(I53:I56)</f>
        <v>35097.630000000005</v>
      </c>
      <c r="J57" s="16">
        <f>SUM(J53:J56)</f>
        <v>33611</v>
      </c>
      <c r="K57" s="5"/>
    </row>
    <row r="58" spans="1:11" ht="18" customHeight="1" x14ac:dyDescent="0.25">
      <c r="A58" s="54" t="s">
        <v>26</v>
      </c>
      <c r="B58" s="55"/>
      <c r="C58" s="55"/>
      <c r="D58" s="55"/>
      <c r="E58" s="55"/>
      <c r="F58" s="55"/>
      <c r="G58" s="55"/>
      <c r="H58" s="55"/>
      <c r="I58" s="55"/>
      <c r="J58" s="56"/>
      <c r="K58" s="5"/>
    </row>
    <row r="59" spans="1:11" ht="36.75" customHeight="1" x14ac:dyDescent="0.25">
      <c r="A59" s="73" t="s">
        <v>74</v>
      </c>
      <c r="B59" s="75" t="s">
        <v>9</v>
      </c>
      <c r="C59" s="22" t="s">
        <v>7</v>
      </c>
      <c r="D59" s="63">
        <f t="shared" ref="D59:D66" si="6">SUM(F59,G59,H59,I59,J59)</f>
        <v>60021.25</v>
      </c>
      <c r="E59" s="64"/>
      <c r="F59" s="12">
        <v>11219.4</v>
      </c>
      <c r="G59" s="12">
        <v>12397.4</v>
      </c>
      <c r="H59" s="12">
        <v>12113.95</v>
      </c>
      <c r="I59" s="12">
        <v>12145.2</v>
      </c>
      <c r="J59" s="12">
        <v>12145.3</v>
      </c>
      <c r="K59" s="5"/>
    </row>
    <row r="60" spans="1:11" ht="43.5" customHeight="1" x14ac:dyDescent="0.25">
      <c r="A60" s="74"/>
      <c r="B60" s="59"/>
      <c r="C60" s="22" t="s">
        <v>22</v>
      </c>
      <c r="D60" s="63">
        <f t="shared" si="6"/>
        <v>1937.56</v>
      </c>
      <c r="E60" s="64"/>
      <c r="F60" s="12"/>
      <c r="G60" s="12"/>
      <c r="H60" s="12">
        <v>752.58</v>
      </c>
      <c r="I60" s="12">
        <v>571.29</v>
      </c>
      <c r="J60" s="12">
        <v>613.69000000000005</v>
      </c>
      <c r="K60" s="5"/>
    </row>
    <row r="61" spans="1:11" ht="78.75" customHeight="1" x14ac:dyDescent="0.25">
      <c r="A61" s="29" t="s">
        <v>73</v>
      </c>
      <c r="B61" s="10" t="s">
        <v>9</v>
      </c>
      <c r="C61" s="22" t="s">
        <v>7</v>
      </c>
      <c r="D61" s="63">
        <f t="shared" si="6"/>
        <v>13597.810000000001</v>
      </c>
      <c r="E61" s="64"/>
      <c r="F61" s="12">
        <v>2551.9</v>
      </c>
      <c r="G61" s="12">
        <v>2819.8</v>
      </c>
      <c r="H61" s="12">
        <v>2697.71</v>
      </c>
      <c r="I61" s="12">
        <v>2764.2</v>
      </c>
      <c r="J61" s="12">
        <v>2764.2</v>
      </c>
      <c r="K61" s="5"/>
    </row>
    <row r="62" spans="1:11" ht="96" customHeight="1" x14ac:dyDescent="0.25">
      <c r="A62" s="29" t="s">
        <v>76</v>
      </c>
      <c r="B62" s="10" t="s">
        <v>9</v>
      </c>
      <c r="C62" s="22" t="s">
        <v>7</v>
      </c>
      <c r="D62" s="79">
        <f t="shared" si="6"/>
        <v>11243.8</v>
      </c>
      <c r="E62" s="79"/>
      <c r="F62" s="12">
        <v>1540.4</v>
      </c>
      <c r="G62" s="12">
        <v>1702.1</v>
      </c>
      <c r="H62" s="12">
        <v>2631</v>
      </c>
      <c r="I62" s="12">
        <v>2685.1</v>
      </c>
      <c r="J62" s="12">
        <v>2685.2</v>
      </c>
      <c r="K62" s="5"/>
    </row>
    <row r="63" spans="1:11" ht="220.5" customHeight="1" x14ac:dyDescent="0.25">
      <c r="A63" s="29" t="s">
        <v>77</v>
      </c>
      <c r="B63" s="10" t="s">
        <v>9</v>
      </c>
      <c r="C63" s="22" t="s">
        <v>22</v>
      </c>
      <c r="D63" s="79">
        <f t="shared" si="6"/>
        <v>886.40000000000009</v>
      </c>
      <c r="E63" s="79"/>
      <c r="F63" s="12">
        <v>421.1</v>
      </c>
      <c r="G63" s="12">
        <v>465.3</v>
      </c>
      <c r="H63" s="13" t="s">
        <v>27</v>
      </c>
      <c r="I63" s="13" t="s">
        <v>27</v>
      </c>
      <c r="J63" s="13" t="s">
        <v>27</v>
      </c>
      <c r="K63" s="5"/>
    </row>
    <row r="64" spans="1:11" ht="15.75" x14ac:dyDescent="0.25">
      <c r="A64" s="14" t="s">
        <v>5</v>
      </c>
      <c r="B64" s="16"/>
      <c r="C64" s="20"/>
      <c r="D64" s="53">
        <f t="shared" si="6"/>
        <v>87686.819999999992</v>
      </c>
      <c r="E64" s="53"/>
      <c r="F64" s="15">
        <f>SUM(F59:F63)</f>
        <v>15732.8</v>
      </c>
      <c r="G64" s="15">
        <f>SUM(G59:G63)</f>
        <v>17384.599999999999</v>
      </c>
      <c r="H64" s="15">
        <f>SUM(H59:H63)</f>
        <v>18195.240000000002</v>
      </c>
      <c r="I64" s="15">
        <f>SUM(I59:I63)</f>
        <v>18165.79</v>
      </c>
      <c r="J64" s="15">
        <f>SUM(J59:J63)</f>
        <v>18208.39</v>
      </c>
      <c r="K64" s="5"/>
    </row>
    <row r="65" spans="1:11" ht="20.25" customHeight="1" x14ac:dyDescent="0.25">
      <c r="A65" s="14" t="s">
        <v>23</v>
      </c>
      <c r="B65" s="16"/>
      <c r="C65" s="20"/>
      <c r="D65" s="53">
        <f t="shared" si="6"/>
        <v>84862.86</v>
      </c>
      <c r="E65" s="53"/>
      <c r="F65" s="15">
        <f>SUM(F59,F61,F62,)</f>
        <v>15311.699999999999</v>
      </c>
      <c r="G65" s="15">
        <f>SUM(G59,G61,G62,)</f>
        <v>16919.3</v>
      </c>
      <c r="H65" s="15">
        <f>SUM(H59,H61,H62,H63)</f>
        <v>17442.66</v>
      </c>
      <c r="I65" s="15">
        <f>SUM(I59,I61,I62,I63)</f>
        <v>17594.5</v>
      </c>
      <c r="J65" s="15">
        <f>SUM(J59,J61,J62,J63)</f>
        <v>17594.7</v>
      </c>
      <c r="K65" s="5"/>
    </row>
    <row r="66" spans="1:11" ht="15.75" x14ac:dyDescent="0.25">
      <c r="A66" s="14" t="s">
        <v>24</v>
      </c>
      <c r="B66" s="16"/>
      <c r="C66" s="20"/>
      <c r="D66" s="53">
        <f t="shared" si="6"/>
        <v>2823.96</v>
      </c>
      <c r="E66" s="53"/>
      <c r="F66" s="15">
        <f>SUM(F60,F63)</f>
        <v>421.1</v>
      </c>
      <c r="G66" s="15">
        <f>SUM(G60,G63)</f>
        <v>465.3</v>
      </c>
      <c r="H66" s="15">
        <f>SUM(H60,H63)</f>
        <v>752.58</v>
      </c>
      <c r="I66" s="15">
        <f>SUM(I60,I63)</f>
        <v>571.29</v>
      </c>
      <c r="J66" s="15">
        <f>SUM(J60,J63)</f>
        <v>613.69000000000005</v>
      </c>
      <c r="K66" s="5"/>
    </row>
    <row r="67" spans="1:11" ht="20.25" customHeight="1" x14ac:dyDescent="0.25">
      <c r="A67" s="76" t="s">
        <v>44</v>
      </c>
      <c r="B67" s="77"/>
      <c r="C67" s="77"/>
      <c r="D67" s="77"/>
      <c r="E67" s="77"/>
      <c r="F67" s="77"/>
      <c r="G67" s="77"/>
      <c r="H67" s="77"/>
      <c r="I67" s="77"/>
      <c r="J67" s="78"/>
      <c r="K67" s="5"/>
    </row>
    <row r="68" spans="1:11" ht="20.25" customHeight="1" x14ac:dyDescent="0.25">
      <c r="A68" s="54" t="s">
        <v>28</v>
      </c>
      <c r="B68" s="55"/>
      <c r="C68" s="55"/>
      <c r="D68" s="55"/>
      <c r="E68" s="55"/>
      <c r="F68" s="55"/>
      <c r="G68" s="55"/>
      <c r="H68" s="55"/>
      <c r="I68" s="55"/>
      <c r="J68" s="56"/>
      <c r="K68" s="5"/>
    </row>
    <row r="69" spans="1:11" ht="15.75" customHeight="1" x14ac:dyDescent="0.25">
      <c r="A69" s="18" t="s">
        <v>45</v>
      </c>
      <c r="B69" s="16">
        <v>2013</v>
      </c>
      <c r="C69" s="20" t="s">
        <v>22</v>
      </c>
      <c r="D69" s="70">
        <f>SUM(F69,G69,H69,I69,J69)</f>
        <v>185</v>
      </c>
      <c r="E69" s="70"/>
      <c r="F69" s="16"/>
      <c r="G69" s="16"/>
      <c r="H69" s="16">
        <v>185</v>
      </c>
      <c r="I69" s="16"/>
      <c r="J69" s="16"/>
      <c r="K69" s="5"/>
    </row>
    <row r="70" spans="1:11" ht="17.25" customHeight="1" x14ac:dyDescent="0.25">
      <c r="A70" s="83" t="s">
        <v>29</v>
      </c>
      <c r="B70" s="84"/>
      <c r="C70" s="84"/>
      <c r="D70" s="84"/>
      <c r="E70" s="84"/>
      <c r="F70" s="84"/>
      <c r="G70" s="84"/>
      <c r="H70" s="84"/>
      <c r="I70" s="84"/>
      <c r="J70" s="85"/>
      <c r="K70" s="5"/>
    </row>
    <row r="71" spans="1:11" ht="62.25" customHeight="1" x14ac:dyDescent="0.25">
      <c r="A71" s="28" t="s">
        <v>78</v>
      </c>
      <c r="B71" s="16" t="s">
        <v>18</v>
      </c>
      <c r="C71" s="20" t="s">
        <v>22</v>
      </c>
      <c r="D71" s="70">
        <f>SUM(F71,G71,H71,I71,J71)</f>
        <v>13</v>
      </c>
      <c r="E71" s="70"/>
      <c r="F71" s="16"/>
      <c r="G71" s="16"/>
      <c r="H71" s="16">
        <v>13</v>
      </c>
      <c r="I71" s="16"/>
      <c r="J71" s="16"/>
      <c r="K71" s="5"/>
    </row>
    <row r="72" spans="1:11" ht="32.25" customHeight="1" x14ac:dyDescent="0.25">
      <c r="A72" s="28" t="s">
        <v>79</v>
      </c>
      <c r="B72" s="16" t="s">
        <v>18</v>
      </c>
      <c r="C72" s="20" t="s">
        <v>22</v>
      </c>
      <c r="D72" s="70">
        <f>SUM(F72,G72,H72,I72,J72)</f>
        <v>1346</v>
      </c>
      <c r="E72" s="70"/>
      <c r="F72" s="16"/>
      <c r="G72" s="16"/>
      <c r="H72" s="16">
        <v>1346</v>
      </c>
      <c r="I72" s="16"/>
      <c r="J72" s="16"/>
      <c r="K72" s="5"/>
    </row>
    <row r="73" spans="1:11" ht="29.25" customHeight="1" x14ac:dyDescent="0.25">
      <c r="A73" s="76" t="s">
        <v>53</v>
      </c>
      <c r="B73" s="77"/>
      <c r="C73" s="77"/>
      <c r="D73" s="77"/>
      <c r="E73" s="77"/>
      <c r="F73" s="77"/>
      <c r="G73" s="77"/>
      <c r="H73" s="77"/>
      <c r="I73" s="77"/>
      <c r="J73" s="78"/>
      <c r="K73" s="5"/>
    </row>
    <row r="74" spans="1:11" ht="50.25" customHeight="1" x14ac:dyDescent="0.25">
      <c r="A74" s="28" t="s">
        <v>80</v>
      </c>
      <c r="B74" s="16" t="s">
        <v>18</v>
      </c>
      <c r="C74" s="20" t="s">
        <v>22</v>
      </c>
      <c r="D74" s="70">
        <f>SUM(F74,G74,H74,I74,J74)</f>
        <v>203</v>
      </c>
      <c r="E74" s="70"/>
      <c r="F74" s="16"/>
      <c r="G74" s="16"/>
      <c r="H74" s="16">
        <v>203</v>
      </c>
      <c r="I74" s="16"/>
      <c r="J74" s="16"/>
      <c r="K74" s="5"/>
    </row>
    <row r="75" spans="1:11" ht="108" customHeight="1" x14ac:dyDescent="0.25">
      <c r="A75" s="28" t="s">
        <v>81</v>
      </c>
      <c r="B75" s="16" t="s">
        <v>18</v>
      </c>
      <c r="C75" s="20" t="s">
        <v>30</v>
      </c>
      <c r="D75" s="53">
        <f>SUM(F75,G75,H75,I75,J75)</f>
        <v>5358.52</v>
      </c>
      <c r="E75" s="53"/>
      <c r="F75" s="15"/>
      <c r="G75" s="15"/>
      <c r="H75" s="15">
        <v>5358.52</v>
      </c>
      <c r="I75" s="15"/>
      <c r="J75" s="15"/>
      <c r="K75" s="5"/>
    </row>
    <row r="76" spans="1:11" ht="154.5" customHeight="1" x14ac:dyDescent="0.25">
      <c r="A76" s="28" t="s">
        <v>82</v>
      </c>
      <c r="B76" s="16"/>
      <c r="C76" s="20"/>
      <c r="D76" s="53">
        <f>SUM(F76,G76,H76,I76,J76)</f>
        <v>1261.93604</v>
      </c>
      <c r="E76" s="53"/>
      <c r="F76" s="15"/>
      <c r="G76" s="15"/>
      <c r="H76" s="15">
        <v>1261.93604</v>
      </c>
      <c r="I76" s="15"/>
      <c r="J76" s="15"/>
      <c r="K76" s="5"/>
    </row>
    <row r="77" spans="1:11" ht="21.75" customHeight="1" x14ac:dyDescent="0.25">
      <c r="A77" s="76" t="s">
        <v>31</v>
      </c>
      <c r="B77" s="77"/>
      <c r="C77" s="77"/>
      <c r="D77" s="77"/>
      <c r="E77" s="77"/>
      <c r="F77" s="77"/>
      <c r="G77" s="77"/>
      <c r="H77" s="77"/>
      <c r="I77" s="77"/>
      <c r="J77" s="78"/>
      <c r="K77" s="5"/>
    </row>
    <row r="78" spans="1:11" ht="32.25" customHeight="1" x14ac:dyDescent="0.25">
      <c r="A78" s="28" t="s">
        <v>83</v>
      </c>
      <c r="B78" s="16">
        <v>2013</v>
      </c>
      <c r="C78" s="20" t="s">
        <v>22</v>
      </c>
      <c r="D78" s="70">
        <f>SUM(F78,G78,H78,I78,J78)</f>
        <v>30</v>
      </c>
      <c r="E78" s="70"/>
      <c r="F78" s="16"/>
      <c r="G78" s="16"/>
      <c r="H78" s="16">
        <v>30</v>
      </c>
      <c r="I78" s="16"/>
      <c r="J78" s="16"/>
      <c r="K78" s="5"/>
    </row>
    <row r="79" spans="1:11" ht="19.5" customHeight="1" x14ac:dyDescent="0.25">
      <c r="A79" s="76" t="s">
        <v>46</v>
      </c>
      <c r="B79" s="77"/>
      <c r="C79" s="77"/>
      <c r="D79" s="77"/>
      <c r="E79" s="77"/>
      <c r="F79" s="77"/>
      <c r="G79" s="77"/>
      <c r="H79" s="77"/>
      <c r="I79" s="77"/>
      <c r="J79" s="78"/>
      <c r="K79" s="5"/>
    </row>
    <row r="80" spans="1:11" ht="35.25" customHeight="1" x14ac:dyDescent="0.25">
      <c r="A80" s="28" t="s">
        <v>84</v>
      </c>
      <c r="B80" s="16" t="s">
        <v>37</v>
      </c>
      <c r="C80" s="20" t="s">
        <v>22</v>
      </c>
      <c r="D80" s="70">
        <f>SUM(F80,G80,H80,I80,J80)</f>
        <v>138.82500000000002</v>
      </c>
      <c r="E80" s="70"/>
      <c r="F80" s="16"/>
      <c r="G80" s="16"/>
      <c r="H80" s="16">
        <v>86.305000000000007</v>
      </c>
      <c r="I80" s="16">
        <v>52.52</v>
      </c>
      <c r="J80" s="16"/>
      <c r="K80" s="5"/>
    </row>
    <row r="81" spans="1:16384" ht="22.5" customHeight="1" x14ac:dyDescent="0.25">
      <c r="A81" s="76" t="s">
        <v>47</v>
      </c>
      <c r="B81" s="77"/>
      <c r="C81" s="77"/>
      <c r="D81" s="77"/>
      <c r="E81" s="77"/>
      <c r="F81" s="77"/>
      <c r="G81" s="77"/>
      <c r="H81" s="77"/>
      <c r="I81" s="77"/>
      <c r="J81" s="78"/>
      <c r="K81" s="5"/>
    </row>
    <row r="82" spans="1:16384" ht="64.5" customHeight="1" x14ac:dyDescent="0.25">
      <c r="A82" s="28" t="s">
        <v>78</v>
      </c>
      <c r="B82" s="16" t="s">
        <v>17</v>
      </c>
      <c r="C82" s="20" t="s">
        <v>22</v>
      </c>
      <c r="D82" s="53">
        <f>SUM(F82,G82,H82,I82,J82)</f>
        <v>10</v>
      </c>
      <c r="E82" s="53"/>
      <c r="F82" s="15"/>
      <c r="G82" s="15"/>
      <c r="H82" s="15"/>
      <c r="I82" s="15">
        <v>5</v>
      </c>
      <c r="J82" s="15">
        <v>5</v>
      </c>
      <c r="K82" s="5"/>
    </row>
    <row r="83" spans="1:16384" ht="30.75" customHeight="1" x14ac:dyDescent="0.25">
      <c r="A83" s="30" t="s">
        <v>79</v>
      </c>
      <c r="B83" s="16" t="s">
        <v>17</v>
      </c>
      <c r="C83" s="20" t="s">
        <v>22</v>
      </c>
      <c r="D83" s="53">
        <f>SUM(F83,G83,H83,I83,J83)</f>
        <v>1460</v>
      </c>
      <c r="E83" s="53"/>
      <c r="F83" s="15"/>
      <c r="G83" s="15"/>
      <c r="H83" s="15"/>
      <c r="I83" s="15">
        <v>985</v>
      </c>
      <c r="J83" s="15">
        <v>475</v>
      </c>
      <c r="K83" s="5"/>
    </row>
    <row r="84" spans="1:16384" ht="31.5" customHeight="1" x14ac:dyDescent="0.25">
      <c r="A84" s="76" t="s">
        <v>54</v>
      </c>
      <c r="B84" s="77"/>
      <c r="C84" s="77"/>
      <c r="D84" s="77"/>
      <c r="E84" s="77"/>
      <c r="F84" s="77"/>
      <c r="G84" s="77"/>
      <c r="H84" s="77"/>
      <c r="I84" s="77"/>
      <c r="J84" s="78"/>
      <c r="K84" s="5"/>
    </row>
    <row r="85" spans="1:16384" ht="33" customHeight="1" x14ac:dyDescent="0.25">
      <c r="A85" s="35" t="s">
        <v>85</v>
      </c>
      <c r="B85" s="16" t="s">
        <v>17</v>
      </c>
      <c r="C85" s="20" t="s">
        <v>35</v>
      </c>
      <c r="D85" s="70">
        <f>SUM(F85,G85,H85,I85,J85)</f>
        <v>20</v>
      </c>
      <c r="E85" s="70"/>
      <c r="F85" s="16"/>
      <c r="G85" s="16"/>
      <c r="H85" s="16"/>
      <c r="I85" s="16">
        <v>10</v>
      </c>
      <c r="J85" s="16">
        <v>10</v>
      </c>
      <c r="K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16384" ht="36.75" customHeight="1" x14ac:dyDescent="0.25">
      <c r="A86" s="36"/>
      <c r="B86" s="16" t="s">
        <v>17</v>
      </c>
      <c r="C86" s="20" t="s">
        <v>36</v>
      </c>
      <c r="D86" s="70">
        <f>SUM(F86,G86,H86,I86,J86)</f>
        <v>20</v>
      </c>
      <c r="E86" s="70"/>
      <c r="F86" s="16"/>
      <c r="G86" s="16"/>
      <c r="H86" s="16"/>
      <c r="I86" s="16">
        <v>10</v>
      </c>
      <c r="J86" s="16">
        <v>10</v>
      </c>
      <c r="K86" s="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87" spans="1:16384" ht="33.75" customHeight="1" x14ac:dyDescent="0.25">
      <c r="A87" s="76" t="s">
        <v>55</v>
      </c>
      <c r="B87" s="77"/>
      <c r="C87" s="77"/>
      <c r="D87" s="77"/>
      <c r="E87" s="77"/>
      <c r="F87" s="77"/>
      <c r="G87" s="77"/>
      <c r="H87" s="77"/>
      <c r="I87" s="77"/>
      <c r="J87" s="78"/>
      <c r="K87" s="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16384" ht="48" customHeight="1" x14ac:dyDescent="0.25">
      <c r="A88" s="28" t="s">
        <v>86</v>
      </c>
      <c r="B88" s="16" t="s">
        <v>17</v>
      </c>
      <c r="C88" s="20" t="s">
        <v>35</v>
      </c>
      <c r="D88" s="53">
        <f t="shared" ref="D88:D95" si="7">SUM(F88,G88,H88,I88,J88)</f>
        <v>406</v>
      </c>
      <c r="E88" s="53"/>
      <c r="F88" s="15"/>
      <c r="G88" s="15"/>
      <c r="H88" s="15"/>
      <c r="I88" s="26">
        <v>203</v>
      </c>
      <c r="J88" s="15">
        <v>203</v>
      </c>
      <c r="K88" s="5"/>
    </row>
    <row r="89" spans="1:16384" ht="112.5" customHeight="1" x14ac:dyDescent="0.25">
      <c r="A89" s="28" t="s">
        <v>81</v>
      </c>
      <c r="B89" s="16" t="s">
        <v>17</v>
      </c>
      <c r="C89" s="20" t="s">
        <v>22</v>
      </c>
      <c r="D89" s="53">
        <f>SUM(F89,G89,H89,I89,J89)</f>
        <v>11213.8</v>
      </c>
      <c r="E89" s="53"/>
      <c r="F89" s="15"/>
      <c r="G89" s="15"/>
      <c r="H89" s="15"/>
      <c r="I89" s="15">
        <v>5850.4</v>
      </c>
      <c r="J89" s="15">
        <v>5363.4</v>
      </c>
      <c r="K89" s="5"/>
    </row>
    <row r="90" spans="1:16384" ht="156.75" customHeight="1" x14ac:dyDescent="0.25">
      <c r="A90" s="28" t="s">
        <v>87</v>
      </c>
      <c r="B90" s="16" t="s">
        <v>17</v>
      </c>
      <c r="C90" s="20" t="s">
        <v>22</v>
      </c>
      <c r="D90" s="53">
        <f>SUM(F90,G90,H90,I90,J90)</f>
        <v>1808.3</v>
      </c>
      <c r="E90" s="53"/>
      <c r="F90" s="15"/>
      <c r="G90" s="15"/>
      <c r="H90" s="15"/>
      <c r="I90" s="15">
        <v>958.3</v>
      </c>
      <c r="J90" s="15">
        <v>850</v>
      </c>
      <c r="K90" s="5"/>
    </row>
    <row r="91" spans="1:16384" ht="33.75" customHeight="1" x14ac:dyDescent="0.25">
      <c r="A91" s="76" t="s">
        <v>51</v>
      </c>
      <c r="B91" s="77"/>
      <c r="C91" s="77"/>
      <c r="D91" s="77"/>
      <c r="E91" s="77"/>
      <c r="F91" s="77"/>
      <c r="G91" s="77"/>
      <c r="H91" s="77"/>
      <c r="I91" s="77"/>
      <c r="J91" s="78"/>
      <c r="K91" s="5"/>
    </row>
    <row r="92" spans="1:16384" ht="79.5" customHeight="1" x14ac:dyDescent="0.25">
      <c r="A92" s="28" t="s">
        <v>88</v>
      </c>
      <c r="B92" s="16" t="s">
        <v>17</v>
      </c>
      <c r="C92" s="20" t="s">
        <v>35</v>
      </c>
      <c r="D92" s="70">
        <f t="shared" ref="D92" si="8">SUM(F92,G92,H92,I92,J92)</f>
        <v>64.180000000000007</v>
      </c>
      <c r="E92" s="70"/>
      <c r="F92" s="16"/>
      <c r="G92" s="16"/>
      <c r="H92" s="16"/>
      <c r="I92" s="27">
        <v>64.180000000000007</v>
      </c>
      <c r="J92" s="16"/>
      <c r="K92" s="5"/>
    </row>
    <row r="93" spans="1:16384" ht="15" customHeight="1" x14ac:dyDescent="0.25">
      <c r="A93" s="19" t="s">
        <v>5</v>
      </c>
      <c r="B93" s="16"/>
      <c r="C93" s="16"/>
      <c r="D93" s="53">
        <f>SUM(F93,G93,H93,I93,J93)</f>
        <v>23538.561040000001</v>
      </c>
      <c r="E93" s="53"/>
      <c r="F93" s="15">
        <f>SUM(F69,F71,F72,F74,F75,F76,F78,F80,F82,F83,F85,F86,F88,F89,F90,)</f>
        <v>0</v>
      </c>
      <c r="G93" s="15">
        <f>SUM(G69,G71,G72,G74,G75,G76,G78,G80,G82,G83,G85,G86,G88,G89,G90,)</f>
        <v>0</v>
      </c>
      <c r="H93" s="15">
        <f>SUM(H69,H71,H72,H74,H75,H76,H78,H80,H82,H83,H85,H86,H88,H89,H90,)</f>
        <v>8483.7610400000012</v>
      </c>
      <c r="I93" s="15">
        <f>SUM(I69,I71,I72,I74,I75,I76,I78,I80,I82,I83,I85,I86,I88,I89,I90,I92)</f>
        <v>8138.4000000000005</v>
      </c>
      <c r="J93" s="15">
        <f>SUM(J69,J71,J72,J74,J75,J76,J78,J80,J82,J83,J85,J86,J88,J89,J90,)</f>
        <v>6916.4</v>
      </c>
      <c r="K93" s="5"/>
    </row>
    <row r="94" spans="1:16384" ht="15.75" x14ac:dyDescent="0.25">
      <c r="A94" s="19" t="s">
        <v>42</v>
      </c>
      <c r="B94" s="16"/>
      <c r="C94" s="16"/>
      <c r="D94" s="53">
        <f t="shared" si="7"/>
        <v>23518.561040000001</v>
      </c>
      <c r="E94" s="53"/>
      <c r="F94" s="15">
        <f>SUM(F68,F70,F71,F73,F74,F75,F79,F81,F82,F84,F85,F87,F88,F89)</f>
        <v>0</v>
      </c>
      <c r="G94" s="15">
        <f>SUM(G68,G70,G71,G73,G74,G75,G79,G81,G82,G84,G85,G87,G88,G89)</f>
        <v>0</v>
      </c>
      <c r="H94" s="15">
        <f>SUM(H69,H71,H72,H74,H75,H76,H78,H80,H82,H83,H88,H85,H89,H90)</f>
        <v>8483.7610400000012</v>
      </c>
      <c r="I94" s="15">
        <f>SUM(I69,I71,I72,I74,I75,I76,I78,I80,I82,I83,I88,I85,I89,I90,I92)</f>
        <v>8128.4000000000005</v>
      </c>
      <c r="J94" s="15">
        <f>SUM(J69,J71,J72,J74,J75,J76,J78,J80,J82,J83,J88,J85,J89,J90)</f>
        <v>6906.4</v>
      </c>
      <c r="K94" s="5"/>
    </row>
    <row r="95" spans="1:16384" ht="15.75" x14ac:dyDescent="0.25">
      <c r="A95" s="19" t="s">
        <v>41</v>
      </c>
      <c r="B95" s="16"/>
      <c r="C95" s="16"/>
      <c r="D95" s="53">
        <f t="shared" si="7"/>
        <v>20</v>
      </c>
      <c r="E95" s="53"/>
      <c r="F95" s="15">
        <f>SUM(F69,F71,F72,F74,F75,F76,F80,F82,F83,F85,F86,F88,F89,F90)</f>
        <v>0</v>
      </c>
      <c r="G95" s="15">
        <f>SUM(G69,G71,G72,G74,G75,G76,G80,G82,G83,G85,G86,G88,G89,G90)</f>
        <v>0</v>
      </c>
      <c r="H95" s="15"/>
      <c r="I95" s="15">
        <f>SUM(I85)</f>
        <v>10</v>
      </c>
      <c r="J95" s="15">
        <f>SUM(J85)</f>
        <v>10</v>
      </c>
      <c r="K95" s="5"/>
    </row>
    <row r="96" spans="1:16384" ht="15.75" x14ac:dyDescent="0.25">
      <c r="A96" s="19" t="s">
        <v>32</v>
      </c>
      <c r="B96" s="16"/>
      <c r="C96" s="16"/>
      <c r="D96" s="53">
        <f>SUM(F96,G96,H96,I96,J96)</f>
        <v>1943533.1750400001</v>
      </c>
      <c r="E96" s="53"/>
      <c r="F96" s="15">
        <f>SUM(F19,F28,F38,F48,F57,F64,F93)</f>
        <v>347395.10000000003</v>
      </c>
      <c r="G96" s="15">
        <f>SUM(G19,G28,G38,G48,G57,G64,G93)</f>
        <v>384499.6</v>
      </c>
      <c r="H96" s="15">
        <f>SUM(H19,H28,H38,H48,H57,H64,H93)</f>
        <v>390441.25004000001</v>
      </c>
      <c r="I96" s="15">
        <f>SUM(I19,I28,I38,I48,I57,I64,I93)</f>
        <v>391969.13499999995</v>
      </c>
      <c r="J96" s="15">
        <f>SUM(J19,J28,J38,J48,J57,J64,J93)</f>
        <v>429228.09</v>
      </c>
      <c r="K96" s="5"/>
    </row>
    <row r="97" spans="1:11" ht="15.7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5"/>
    </row>
    <row r="98" spans="1:11" ht="15.75" customHeight="1" x14ac:dyDescent="0.25">
      <c r="A98" s="80" t="s">
        <v>34</v>
      </c>
      <c r="B98" s="81"/>
      <c r="C98" s="82"/>
      <c r="D98" s="76" t="s">
        <v>33</v>
      </c>
      <c r="E98" s="78"/>
      <c r="F98" s="16">
        <v>2011</v>
      </c>
      <c r="G98" s="16">
        <v>2012</v>
      </c>
      <c r="H98" s="16">
        <v>2013</v>
      </c>
      <c r="I98" s="16">
        <v>2014</v>
      </c>
      <c r="J98" s="16">
        <v>2015</v>
      </c>
      <c r="K98" s="5"/>
    </row>
    <row r="99" spans="1:11" ht="15.75" customHeight="1" x14ac:dyDescent="0.25">
      <c r="A99" s="80" t="s">
        <v>10</v>
      </c>
      <c r="B99" s="81"/>
      <c r="C99" s="82"/>
      <c r="D99" s="53">
        <f>SUM(F99,G99,H99,I99,J99)</f>
        <v>295888.93</v>
      </c>
      <c r="E99" s="53"/>
      <c r="F99" s="15">
        <f>SUM(F20)</f>
        <v>63344.800000000003</v>
      </c>
      <c r="G99" s="15">
        <f>SUM(G20)</f>
        <v>69996</v>
      </c>
      <c r="H99" s="15">
        <f>SUM(H20)</f>
        <v>44775.109999999993</v>
      </c>
      <c r="I99" s="15">
        <f>SUM(I20,I51)</f>
        <v>42490.32</v>
      </c>
      <c r="J99" s="15">
        <f>SUM(J20)</f>
        <v>75282.700000000012</v>
      </c>
      <c r="K99" s="5"/>
    </row>
    <row r="100" spans="1:11" ht="15.75" customHeight="1" x14ac:dyDescent="0.25">
      <c r="A100" s="80" t="s">
        <v>7</v>
      </c>
      <c r="B100" s="81"/>
      <c r="C100" s="82"/>
      <c r="D100" s="53">
        <v>1567880.04</v>
      </c>
      <c r="E100" s="53"/>
      <c r="F100" s="15">
        <f>SUM(F21,F28,F39,F49,F57,F65,)</f>
        <v>282731.60000000003</v>
      </c>
      <c r="G100" s="15">
        <f>SUM(G21,G28,G39,G49,G57,G65,)</f>
        <v>312264.7</v>
      </c>
      <c r="H100" s="15">
        <f>SUM(H21,H28,H39,H49,H57,H65,)</f>
        <v>285699.30900000001</v>
      </c>
      <c r="I100" s="15">
        <f>SUM(I21,I28,I39,I49,I57,I65,)</f>
        <v>340769.125</v>
      </c>
      <c r="J100" s="15">
        <f>SUM(J21,J28,J39,J49,J57,J65,)</f>
        <v>346415.3</v>
      </c>
      <c r="K100" s="5"/>
    </row>
    <row r="101" spans="1:11" ht="15.75" customHeight="1" x14ac:dyDescent="0.25">
      <c r="A101" s="80" t="s">
        <v>22</v>
      </c>
      <c r="B101" s="81"/>
      <c r="C101" s="82"/>
      <c r="D101" s="53">
        <f>SUM(F101,G101,H101,I101,J101)</f>
        <v>29138.61104</v>
      </c>
      <c r="E101" s="53"/>
      <c r="F101" s="15">
        <f>SUM(F66,F94,F50)</f>
        <v>1318.7</v>
      </c>
      <c r="G101" s="15">
        <f>SUM(G66,G94,G50)</f>
        <v>2238.9</v>
      </c>
      <c r="H101" s="15">
        <f>SUM(H66,H94,H50)</f>
        <v>9361.2310400000006</v>
      </c>
      <c r="I101" s="15">
        <f>SUM(I66,I94)</f>
        <v>8699.69</v>
      </c>
      <c r="J101" s="15">
        <f>SUM(J51,J66,J94)</f>
        <v>7520.09</v>
      </c>
      <c r="K101" s="5"/>
    </row>
    <row r="102" spans="1:11" ht="15.75" customHeight="1" x14ac:dyDescent="0.25">
      <c r="A102" s="80" t="s">
        <v>43</v>
      </c>
      <c r="B102" s="81"/>
      <c r="C102" s="82"/>
      <c r="D102" s="53">
        <f>SUM(F102,G102,H102,I102,J102)</f>
        <v>50625.599999999999</v>
      </c>
      <c r="E102" s="53"/>
      <c r="F102" s="15">
        <f>SUM(F40,F95)</f>
        <v>0</v>
      </c>
      <c r="G102" s="15">
        <f>SUM(G40,G95)</f>
        <v>0</v>
      </c>
      <c r="H102" s="15">
        <f>SUM(H40,H95)</f>
        <v>50605.599999999999</v>
      </c>
      <c r="I102" s="15">
        <f>SUM(I40,I95)</f>
        <v>10</v>
      </c>
      <c r="J102" s="15">
        <f>SUM(J40,J95)</f>
        <v>10</v>
      </c>
      <c r="K102" s="5"/>
    </row>
    <row r="103" spans="1:11" ht="15.75" x14ac:dyDescent="0.25">
      <c r="A103" s="80" t="s">
        <v>33</v>
      </c>
      <c r="B103" s="81"/>
      <c r="C103" s="82"/>
      <c r="D103" s="53">
        <f>SUM(F103,G103,H103,I103,J103)</f>
        <v>1943533.1750400001</v>
      </c>
      <c r="E103" s="53"/>
      <c r="F103" s="15">
        <f>SUM(F99:F102)</f>
        <v>347395.10000000003</v>
      </c>
      <c r="G103" s="15">
        <f>SUM(G99:G102)</f>
        <v>384499.60000000003</v>
      </c>
      <c r="H103" s="15">
        <f>SUM(H99:H102)</f>
        <v>390441.25003999996</v>
      </c>
      <c r="I103" s="15">
        <f>SUM(I99:I102)</f>
        <v>391969.13500000001</v>
      </c>
      <c r="J103" s="15">
        <v>429228.09</v>
      </c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9" t="s">
        <v>49</v>
      </c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</sheetData>
  <mergeCells count="126">
    <mergeCell ref="D69:E69"/>
    <mergeCell ref="A7:K7"/>
    <mergeCell ref="A9:K9"/>
    <mergeCell ref="D26:E26"/>
    <mergeCell ref="D14:E14"/>
    <mergeCell ref="D15:E15"/>
    <mergeCell ref="D23:E23"/>
    <mergeCell ref="D24:E24"/>
    <mergeCell ref="D25:E25"/>
    <mergeCell ref="D36:E36"/>
    <mergeCell ref="D37:E37"/>
    <mergeCell ref="A10:A12"/>
    <mergeCell ref="D17:E17"/>
    <mergeCell ref="A13:J13"/>
    <mergeCell ref="A14:A15"/>
    <mergeCell ref="A29:J29"/>
    <mergeCell ref="D32:E32"/>
    <mergeCell ref="D31:E31"/>
    <mergeCell ref="D16:E16"/>
    <mergeCell ref="D18:E18"/>
    <mergeCell ref="D19:E19"/>
    <mergeCell ref="D20:E20"/>
    <mergeCell ref="A22:J22"/>
    <mergeCell ref="D21:E21"/>
    <mergeCell ref="D76:E76"/>
    <mergeCell ref="D71:E71"/>
    <mergeCell ref="D62:E62"/>
    <mergeCell ref="D63:E63"/>
    <mergeCell ref="D64:E64"/>
    <mergeCell ref="A103:C103"/>
    <mergeCell ref="D98:E98"/>
    <mergeCell ref="D99:E99"/>
    <mergeCell ref="D100:E100"/>
    <mergeCell ref="D101:E101"/>
    <mergeCell ref="D102:E102"/>
    <mergeCell ref="D103:E103"/>
    <mergeCell ref="A98:C98"/>
    <mergeCell ref="A99:C99"/>
    <mergeCell ref="A100:C100"/>
    <mergeCell ref="A101:C101"/>
    <mergeCell ref="A102:C102"/>
    <mergeCell ref="A67:J67"/>
    <mergeCell ref="A68:J68"/>
    <mergeCell ref="D80:E80"/>
    <mergeCell ref="A70:J70"/>
    <mergeCell ref="A73:J73"/>
    <mergeCell ref="A77:J77"/>
    <mergeCell ref="D85:E85"/>
    <mergeCell ref="D94:E94"/>
    <mergeCell ref="D93:E93"/>
    <mergeCell ref="D95:E95"/>
    <mergeCell ref="D96:E96"/>
    <mergeCell ref="A87:J87"/>
    <mergeCell ref="D88:E88"/>
    <mergeCell ref="D82:E82"/>
    <mergeCell ref="D83:E83"/>
    <mergeCell ref="D78:E78"/>
    <mergeCell ref="A79:J79"/>
    <mergeCell ref="A81:J81"/>
    <mergeCell ref="A84:J84"/>
    <mergeCell ref="A85:A86"/>
    <mergeCell ref="D86:E86"/>
    <mergeCell ref="D89:E89"/>
    <mergeCell ref="D90:E90"/>
    <mergeCell ref="A91:J91"/>
    <mergeCell ref="D92:E92"/>
    <mergeCell ref="D72:E72"/>
    <mergeCell ref="D74:E74"/>
    <mergeCell ref="D75:E75"/>
    <mergeCell ref="D47:E47"/>
    <mergeCell ref="D48:E48"/>
    <mergeCell ref="D49:E49"/>
    <mergeCell ref="D39:E39"/>
    <mergeCell ref="D38:E38"/>
    <mergeCell ref="D40:E40"/>
    <mergeCell ref="D42:E42"/>
    <mergeCell ref="D43:E43"/>
    <mergeCell ref="D45:E45"/>
    <mergeCell ref="D59:E59"/>
    <mergeCell ref="D60:E60"/>
    <mergeCell ref="A58:J58"/>
    <mergeCell ref="D61:E61"/>
    <mergeCell ref="A41:J41"/>
    <mergeCell ref="D56:E56"/>
    <mergeCell ref="D57:E57"/>
    <mergeCell ref="A59:A60"/>
    <mergeCell ref="B59:B60"/>
    <mergeCell ref="D50:E50"/>
    <mergeCell ref="D66:E66"/>
    <mergeCell ref="D55:E55"/>
    <mergeCell ref="E1:K1"/>
    <mergeCell ref="E2:K2"/>
    <mergeCell ref="B35:B36"/>
    <mergeCell ref="D65:E65"/>
    <mergeCell ref="A52:J52"/>
    <mergeCell ref="D46:E46"/>
    <mergeCell ref="D51:E51"/>
    <mergeCell ref="C10:C12"/>
    <mergeCell ref="F11:J11"/>
    <mergeCell ref="D10:J10"/>
    <mergeCell ref="B14:B15"/>
    <mergeCell ref="D27:E27"/>
    <mergeCell ref="D28:E28"/>
    <mergeCell ref="D30:E30"/>
    <mergeCell ref="D11:E12"/>
    <mergeCell ref="D53:E53"/>
    <mergeCell ref="D54:E54"/>
    <mergeCell ref="D44:E44"/>
    <mergeCell ref="B33:B34"/>
    <mergeCell ref="B43:B44"/>
    <mergeCell ref="A8:J8"/>
    <mergeCell ref="E3:K3"/>
    <mergeCell ref="A43:A44"/>
    <mergeCell ref="B10:B12"/>
    <mergeCell ref="A35:A36"/>
    <mergeCell ref="A33:A34"/>
    <mergeCell ref="D35:E35"/>
    <mergeCell ref="E5:K5"/>
    <mergeCell ref="E6:K6"/>
    <mergeCell ref="C33:C34"/>
    <mergeCell ref="D33:E34"/>
    <mergeCell ref="F33:F34"/>
    <mergeCell ref="G33:G34"/>
    <mergeCell ref="H33:H34"/>
    <mergeCell ref="I33:I34"/>
    <mergeCell ref="J33:J34"/>
  </mergeCells>
  <pageMargins left="0.98425196850393704" right="0.59055118110236227" top="0.78740157480314965" bottom="0.78740157480314965" header="0" footer="0"/>
  <pageSetup paperSize="9" scale="90" fitToWidth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2015-01-30T06:13:10Z</dcterms:modified>
</cp:coreProperties>
</file>